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6"/>
  <workbookPr/>
  <bookViews>
    <workbookView xWindow="375" yWindow="1845" windowWidth="16470" windowHeight="11760"/>
  </bookViews>
  <sheets>
    <sheet name="Лист1" sheetId="1" r:id="rId1"/>
    <sheet name="Лист2" sheetId="2" r:id="rId2"/>
  </sheets>
  <definedNames>
    <definedName name="CACAO">Лист1!#REF!</definedName>
    <definedName name="_xlnm.Print_Titles" localSheetId="0">Лист1!$2:$3</definedName>
  </definedName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677" i="1"/>
  <c r="H677"/>
  <c r="G677"/>
  <c r="F677"/>
  <c r="E677"/>
  <c r="D677"/>
  <c r="I687"/>
  <c r="I690"/>
  <c r="I583"/>
  <c r="H583"/>
  <c r="G583"/>
  <c r="F583"/>
  <c r="E583"/>
  <c r="D583"/>
  <c r="I501"/>
  <c r="H501"/>
  <c r="G501"/>
  <c r="F501"/>
  <c r="E501"/>
  <c r="D501"/>
  <c r="E628" l="1"/>
  <c r="I537"/>
  <c r="H537"/>
  <c r="G537"/>
  <c r="F537"/>
  <c r="E537"/>
  <c r="D537"/>
  <c r="G426"/>
  <c r="D426"/>
  <c r="I644"/>
  <c r="H644"/>
  <c r="G644"/>
  <c r="F644"/>
  <c r="E644"/>
  <c r="I666"/>
  <c r="H666"/>
  <c r="G666"/>
  <c r="F666"/>
  <c r="E666"/>
  <c r="D666"/>
  <c r="H687"/>
  <c r="G687"/>
  <c r="F687"/>
  <c r="E687"/>
  <c r="D687"/>
  <c r="D690"/>
  <c r="E690"/>
  <c r="F690"/>
  <c r="G690"/>
  <c r="H690"/>
  <c r="I628"/>
  <c r="H628"/>
  <c r="G628"/>
  <c r="F628"/>
  <c r="D628"/>
  <c r="F694" l="1"/>
  <c r="H694"/>
  <c r="G694"/>
  <c r="I694"/>
  <c r="I304"/>
  <c r="H304"/>
  <c r="G304"/>
  <c r="F304"/>
  <c r="E304"/>
  <c r="D304"/>
  <c r="I433" l="1"/>
  <c r="H433"/>
  <c r="G433"/>
  <c r="F433"/>
  <c r="E433"/>
  <c r="D433"/>
  <c r="I353" l="1"/>
  <c r="H353"/>
  <c r="G353"/>
  <c r="F353"/>
  <c r="E353"/>
  <c r="D353"/>
  <c r="I201"/>
  <c r="F201"/>
  <c r="H201"/>
  <c r="G201"/>
  <c r="E201"/>
  <c r="D201"/>
  <c r="I160"/>
  <c r="H160"/>
  <c r="G160"/>
  <c r="F160"/>
  <c r="E160"/>
  <c r="D160"/>
  <c r="I7" l="1"/>
  <c r="H7"/>
  <c r="G7"/>
  <c r="F7"/>
  <c r="E7"/>
  <c r="D7"/>
  <c r="I477" l="1"/>
  <c r="H477"/>
  <c r="G477"/>
  <c r="F477"/>
  <c r="E477"/>
  <c r="D477"/>
  <c r="I488"/>
  <c r="H488"/>
  <c r="G488"/>
  <c r="F488"/>
  <c r="E488"/>
  <c r="D488"/>
  <c r="I483"/>
  <c r="H483"/>
  <c r="G483"/>
  <c r="F483"/>
  <c r="E483"/>
  <c r="D483"/>
  <c r="I146"/>
  <c r="H146"/>
  <c r="G146"/>
  <c r="F146"/>
  <c r="E146"/>
  <c r="D146"/>
  <c r="I141"/>
  <c r="H141"/>
  <c r="G141"/>
  <c r="F141"/>
  <c r="E141"/>
  <c r="D141"/>
  <c r="E350"/>
  <c r="I350"/>
  <c r="H350"/>
  <c r="G350"/>
  <c r="F350"/>
  <c r="I411"/>
  <c r="I421" s="1"/>
  <c r="H411"/>
  <c r="H421" s="1"/>
  <c r="G411"/>
  <c r="G421" s="1"/>
  <c r="F411"/>
  <c r="F421" s="1"/>
  <c r="E411"/>
  <c r="D411"/>
  <c r="I197"/>
  <c r="H197"/>
  <c r="G197"/>
  <c r="F197"/>
  <c r="E197"/>
  <c r="D197"/>
  <c r="F492" l="1"/>
  <c r="H492"/>
  <c r="G492"/>
  <c r="I492"/>
  <c r="E466"/>
  <c r="I466"/>
  <c r="H466"/>
  <c r="G466"/>
  <c r="F466"/>
  <c r="D466"/>
  <c r="D396" l="1"/>
  <c r="E396"/>
  <c r="F396"/>
  <c r="G396"/>
  <c r="H396"/>
  <c r="I396"/>
  <c r="D12" l="1"/>
  <c r="I514" l="1"/>
  <c r="H514"/>
  <c r="G514"/>
  <c r="F514"/>
  <c r="E514"/>
  <c r="D514"/>
  <c r="G504"/>
  <c r="E426"/>
  <c r="F385" l="1"/>
  <c r="E385"/>
  <c r="D361"/>
  <c r="I332"/>
  <c r="H332"/>
  <c r="G332"/>
  <c r="F332"/>
  <c r="E332"/>
  <c r="D332"/>
  <c r="G310"/>
  <c r="I265"/>
  <c r="H265"/>
  <c r="G265"/>
  <c r="F265"/>
  <c r="E265"/>
  <c r="I121"/>
  <c r="I111"/>
  <c r="H111"/>
  <c r="G111"/>
  <c r="F111"/>
  <c r="E111"/>
  <c r="D111"/>
  <c r="I48"/>
  <c r="H48"/>
  <c r="G48"/>
  <c r="F48"/>
  <c r="E48"/>
  <c r="D48"/>
  <c r="E30"/>
  <c r="I328" l="1"/>
  <c r="H328"/>
  <c r="G328"/>
  <c r="F328"/>
  <c r="D321"/>
  <c r="I321"/>
  <c r="F321"/>
  <c r="E328"/>
  <c r="D328"/>
  <c r="I496" l="1"/>
  <c r="H496"/>
  <c r="G496"/>
  <c r="F496"/>
  <c r="E496"/>
  <c r="D496"/>
  <c r="I443" l="1"/>
  <c r="H443"/>
  <c r="G443"/>
  <c r="E443"/>
  <c r="F443"/>
  <c r="D443"/>
  <c r="D448" l="1"/>
  <c r="E448"/>
  <c r="F448"/>
  <c r="G448"/>
  <c r="H448"/>
  <c r="I448"/>
  <c r="I383"/>
  <c r="H383"/>
  <c r="G383"/>
  <c r="F383"/>
  <c r="E383"/>
  <c r="I551"/>
  <c r="H551"/>
  <c r="G551"/>
  <c r="F551"/>
  <c r="I209" l="1"/>
  <c r="H209"/>
  <c r="G209"/>
  <c r="F209"/>
  <c r="E209"/>
  <c r="D209"/>
  <c r="F340" l="1"/>
  <c r="I600"/>
  <c r="H600"/>
  <c r="G600"/>
  <c r="F600"/>
  <c r="E600"/>
  <c r="D600"/>
  <c r="I340"/>
  <c r="H340"/>
  <c r="G340"/>
  <c r="D340"/>
  <c r="E340"/>
  <c r="I28" l="1"/>
  <c r="H28"/>
  <c r="G28"/>
  <c r="F28"/>
  <c r="E28"/>
  <c r="D28"/>
  <c r="I371"/>
  <c r="H371"/>
  <c r="G371"/>
  <c r="F371"/>
  <c r="E371"/>
  <c r="D371"/>
  <c r="I573"/>
  <c r="H573"/>
  <c r="G573"/>
  <c r="E573"/>
  <c r="F573"/>
  <c r="D573"/>
  <c r="E551"/>
  <c r="D551"/>
  <c r="I521"/>
  <c r="H521"/>
  <c r="G521"/>
  <c r="F521"/>
  <c r="E521"/>
  <c r="D521"/>
  <c r="I504" l="1"/>
  <c r="H504"/>
  <c r="E504"/>
  <c r="D504"/>
  <c r="F504"/>
  <c r="D385" l="1"/>
  <c r="I361"/>
  <c r="H361"/>
  <c r="G361"/>
  <c r="F361"/>
  <c r="E361"/>
  <c r="H321" l="1"/>
  <c r="G321"/>
  <c r="E321"/>
  <c r="I295"/>
  <c r="H295"/>
  <c r="G295"/>
  <c r="F295"/>
  <c r="E295"/>
  <c r="D295"/>
  <c r="I232" l="1"/>
  <c r="H232"/>
  <c r="G232"/>
  <c r="F232"/>
  <c r="E232"/>
  <c r="D232"/>
  <c r="I224"/>
  <c r="H224"/>
  <c r="G224"/>
  <c r="F224"/>
  <c r="E224"/>
  <c r="D224"/>
  <c r="I191"/>
  <c r="H191"/>
  <c r="G191"/>
  <c r="F191"/>
  <c r="E191"/>
  <c r="D191"/>
  <c r="I163"/>
  <c r="H163"/>
  <c r="G163"/>
  <c r="F163"/>
  <c r="E163"/>
  <c r="D163"/>
  <c r="I134"/>
  <c r="I150" s="1"/>
  <c r="H134"/>
  <c r="H150" s="1"/>
  <c r="G134"/>
  <c r="G150" s="1"/>
  <c r="F134"/>
  <c r="F150" s="1"/>
  <c r="E134"/>
  <c r="D134"/>
  <c r="I99"/>
  <c r="H99"/>
  <c r="G99"/>
  <c r="F99"/>
  <c r="E99"/>
  <c r="D99"/>
  <c r="I83"/>
  <c r="H83"/>
  <c r="G83"/>
  <c r="F83"/>
  <c r="E83"/>
  <c r="D83"/>
  <c r="I61"/>
  <c r="I72" s="1"/>
  <c r="H61"/>
  <c r="H72" s="1"/>
  <c r="G61"/>
  <c r="G72" s="1"/>
  <c r="F61"/>
  <c r="F72" s="1"/>
  <c r="E61"/>
  <c r="D61"/>
  <c r="I16" l="1"/>
  <c r="H16"/>
  <c r="G16"/>
  <c r="F16"/>
  <c r="E16"/>
  <c r="D16"/>
  <c r="I12"/>
  <c r="I20" s="1"/>
  <c r="H12"/>
  <c r="H20" s="1"/>
  <c r="G12"/>
  <c r="G20" s="1"/>
  <c r="F12"/>
  <c r="F20" s="1"/>
  <c r="E12"/>
  <c r="I243" l="1"/>
  <c r="H243"/>
  <c r="G243"/>
  <c r="F243"/>
  <c r="E243"/>
  <c r="D243"/>
  <c r="I173"/>
  <c r="H173"/>
  <c r="G173"/>
  <c r="F173"/>
  <c r="E173"/>
  <c r="D173"/>
  <c r="I531" l="1"/>
  <c r="H531"/>
  <c r="G531"/>
  <c r="F531"/>
  <c r="D531"/>
  <c r="E531"/>
  <c r="D54" l="1"/>
  <c r="E670"/>
  <c r="D670"/>
  <c r="I657"/>
  <c r="H657"/>
  <c r="G657"/>
  <c r="F657"/>
  <c r="E657"/>
  <c r="D657"/>
  <c r="I646"/>
  <c r="H646"/>
  <c r="G646"/>
  <c r="F646"/>
  <c r="E646"/>
  <c r="D646"/>
  <c r="I634"/>
  <c r="H634"/>
  <c r="G634"/>
  <c r="F634"/>
  <c r="F637" s="1"/>
  <c r="E634"/>
  <c r="D634"/>
  <c r="I614" l="1"/>
  <c r="I624" s="1"/>
  <c r="H614"/>
  <c r="H624" s="1"/>
  <c r="G614"/>
  <c r="G624" s="1"/>
  <c r="F614"/>
  <c r="F624" s="1"/>
  <c r="E614"/>
  <c r="D614"/>
  <c r="I588"/>
  <c r="H588"/>
  <c r="G588"/>
  <c r="F588"/>
  <c r="E588"/>
  <c r="D588"/>
  <c r="I570" l="1"/>
  <c r="H570"/>
  <c r="G570"/>
  <c r="F570"/>
  <c r="E570"/>
  <c r="D570"/>
  <c r="I565"/>
  <c r="H565"/>
  <c r="G565"/>
  <c r="F565"/>
  <c r="E565"/>
  <c r="D565"/>
  <c r="E543" l="1"/>
  <c r="D543"/>
  <c r="I471" l="1"/>
  <c r="H471"/>
  <c r="G471"/>
  <c r="F471"/>
  <c r="E471"/>
  <c r="D471"/>
  <c r="I460"/>
  <c r="H460"/>
  <c r="G460"/>
  <c r="F460"/>
  <c r="E460"/>
  <c r="D460"/>
  <c r="G474" l="1"/>
  <c r="H474"/>
  <c r="I474"/>
  <c r="F474"/>
  <c r="I385"/>
  <c r="H385"/>
  <c r="G385"/>
  <c r="D272" l="1"/>
  <c r="E272"/>
  <c r="F272"/>
  <c r="G272"/>
  <c r="H272"/>
  <c r="I272"/>
  <c r="I178"/>
  <c r="H178"/>
  <c r="G178"/>
  <c r="F178"/>
  <c r="E178"/>
  <c r="D178"/>
  <c r="E54" l="1"/>
  <c r="I127"/>
  <c r="H127"/>
  <c r="G127"/>
  <c r="F127"/>
  <c r="E127"/>
  <c r="D127"/>
  <c r="I404"/>
  <c r="I408" s="1"/>
  <c r="H404"/>
  <c r="H408" s="1"/>
  <c r="G404"/>
  <c r="G408" s="1"/>
  <c r="F404"/>
  <c r="F408" s="1"/>
  <c r="E404"/>
  <c r="D404"/>
  <c r="I367"/>
  <c r="I375" s="1"/>
  <c r="I422" s="1"/>
  <c r="H367"/>
  <c r="H375" s="1"/>
  <c r="H422" s="1"/>
  <c r="G367"/>
  <c r="G375" s="1"/>
  <c r="G422" s="1"/>
  <c r="F367"/>
  <c r="F375" s="1"/>
  <c r="F422" s="1"/>
  <c r="E367"/>
  <c r="D367"/>
  <c r="I310"/>
  <c r="H310"/>
  <c r="F310"/>
  <c r="E310"/>
  <c r="D310"/>
  <c r="I245"/>
  <c r="H245"/>
  <c r="G245"/>
  <c r="F245"/>
  <c r="E245"/>
  <c r="D245"/>
  <c r="I257"/>
  <c r="H257"/>
  <c r="G257"/>
  <c r="F257"/>
  <c r="E257"/>
  <c r="D257"/>
  <c r="I229"/>
  <c r="H229"/>
  <c r="G229"/>
  <c r="F229"/>
  <c r="E229"/>
  <c r="D229"/>
  <c r="H121"/>
  <c r="G121"/>
  <c r="F121"/>
  <c r="E121"/>
  <c r="D121"/>
  <c r="I93"/>
  <c r="H93"/>
  <c r="G93"/>
  <c r="F93"/>
  <c r="E93"/>
  <c r="D93"/>
  <c r="F54"/>
  <c r="F43"/>
  <c r="I30"/>
  <c r="H30"/>
  <c r="G30"/>
  <c r="F30"/>
  <c r="D30"/>
  <c r="G269" l="1"/>
  <c r="I269"/>
  <c r="F269"/>
  <c r="H269"/>
  <c r="F58"/>
  <c r="F73" s="1"/>
  <c r="H337"/>
  <c r="G337"/>
  <c r="I337"/>
  <c r="I54"/>
  <c r="H54"/>
  <c r="G54"/>
  <c r="F561" l="1"/>
  <c r="G561"/>
  <c r="H561"/>
  <c r="I561"/>
  <c r="G670" l="1"/>
  <c r="G674" s="1"/>
  <c r="H670"/>
  <c r="H674" s="1"/>
  <c r="I670"/>
  <c r="I674" s="1"/>
  <c r="F670"/>
  <c r="F674" s="1"/>
  <c r="I637"/>
  <c r="E607"/>
  <c r="F607"/>
  <c r="F611" s="1"/>
  <c r="G607"/>
  <c r="G611" s="1"/>
  <c r="H607"/>
  <c r="H611" s="1"/>
  <c r="I607"/>
  <c r="I611" s="1"/>
  <c r="D607"/>
  <c r="F577"/>
  <c r="G577"/>
  <c r="H577"/>
  <c r="I577"/>
  <c r="F543"/>
  <c r="G543"/>
  <c r="H543"/>
  <c r="I543"/>
  <c r="F426"/>
  <c r="H426"/>
  <c r="I426"/>
  <c r="F356"/>
  <c r="G356"/>
  <c r="H356"/>
  <c r="I356"/>
  <c r="F337"/>
  <c r="E289"/>
  <c r="F289"/>
  <c r="G289"/>
  <c r="H289"/>
  <c r="I289"/>
  <c r="F284"/>
  <c r="G284"/>
  <c r="H284"/>
  <c r="I284"/>
  <c r="F206"/>
  <c r="G206"/>
  <c r="H206"/>
  <c r="I206"/>
  <c r="I155"/>
  <c r="I166" s="1"/>
  <c r="E155"/>
  <c r="F155"/>
  <c r="F166" s="1"/>
  <c r="G155"/>
  <c r="G166" s="1"/>
  <c r="H155"/>
  <c r="H166" s="1"/>
  <c r="D77"/>
  <c r="E77"/>
  <c r="F77"/>
  <c r="G77"/>
  <c r="H77"/>
  <c r="I77"/>
  <c r="E43"/>
  <c r="G43"/>
  <c r="G58" s="1"/>
  <c r="G73" s="1"/>
  <c r="H43"/>
  <c r="H58" s="1"/>
  <c r="H73" s="1"/>
  <c r="I43"/>
  <c r="I58" s="1"/>
  <c r="I73" s="1"/>
  <c r="I625" l="1"/>
  <c r="G625"/>
  <c r="F625"/>
  <c r="G548"/>
  <c r="I548"/>
  <c r="H548"/>
  <c r="F548"/>
  <c r="F131"/>
  <c r="I131"/>
  <c r="G131"/>
  <c r="H131"/>
  <c r="G86"/>
  <c r="I86"/>
  <c r="F86"/>
  <c r="H436"/>
  <c r="H493" s="1"/>
  <c r="F436"/>
  <c r="F493" s="1"/>
  <c r="G507"/>
  <c r="I436"/>
  <c r="I493" s="1"/>
  <c r="G436"/>
  <c r="G493" s="1"/>
  <c r="G637"/>
  <c r="G298"/>
  <c r="H637"/>
  <c r="H625"/>
  <c r="I507"/>
  <c r="H507"/>
  <c r="I298"/>
  <c r="H298"/>
  <c r="H86"/>
  <c r="I357" l="1"/>
  <c r="H357"/>
  <c r="F151"/>
  <c r="G151"/>
  <c r="I151"/>
  <c r="G562"/>
  <c r="G357"/>
  <c r="H151"/>
  <c r="I562"/>
  <c r="H562"/>
  <c r="I695" l="1"/>
  <c r="H695"/>
  <c r="F507"/>
  <c r="F695" l="1"/>
  <c r="F562"/>
  <c r="D289" l="1"/>
  <c r="D265"/>
  <c r="F236"/>
  <c r="F285" s="1"/>
  <c r="G236"/>
  <c r="G285" s="1"/>
  <c r="H236"/>
  <c r="H285" s="1"/>
  <c r="I236"/>
  <c r="I285" s="1"/>
  <c r="F298" l="1"/>
  <c r="F357" s="1"/>
  <c r="D155"/>
  <c r="D43"/>
  <c r="F219" l="1"/>
  <c r="F220" s="1"/>
  <c r="G219"/>
  <c r="G220" s="1"/>
  <c r="H219"/>
  <c r="H220" s="1"/>
  <c r="I219"/>
  <c r="I220" s="1"/>
  <c r="G695"/>
</calcChain>
</file>

<file path=xl/sharedStrings.xml><?xml version="1.0" encoding="utf-8"?>
<sst xmlns="http://schemas.openxmlformats.org/spreadsheetml/2006/main" count="806" uniqueCount="255">
  <si>
    <t>Denumirea bucatelor</t>
  </si>
  <si>
    <t>Brutto,  g</t>
  </si>
  <si>
    <t>Netto,  g</t>
  </si>
  <si>
    <t>Proteine, g</t>
  </si>
  <si>
    <t>Lipide, g</t>
  </si>
  <si>
    <t>Glucide, g</t>
  </si>
  <si>
    <t>Valoarea calorica, kcal</t>
  </si>
  <si>
    <t>zahăr</t>
  </si>
  <si>
    <t>Volumul bucatelor</t>
  </si>
  <si>
    <t>N d/o</t>
  </si>
  <si>
    <t>PRIMA  ZI - LUNI</t>
  </si>
  <si>
    <t>Dejun</t>
  </si>
  <si>
    <t>ceai</t>
  </si>
  <si>
    <t>Prânz</t>
  </si>
  <si>
    <t>morcov</t>
  </si>
  <si>
    <t>cartofi</t>
  </si>
  <si>
    <t>ceapă</t>
  </si>
  <si>
    <t>verdeaţă</t>
  </si>
  <si>
    <t>Lapte cu cacao</t>
  </si>
  <si>
    <t>ZIUA A DOUA-MARŢI</t>
  </si>
  <si>
    <t>ZIUA A CINCEA – VINERI</t>
  </si>
  <si>
    <t>ZIUA A PATRA – JOI</t>
  </si>
  <si>
    <t>ZIUA A TREIA – MIERCURI</t>
  </si>
  <si>
    <t>pâine din făină de grâu integrală fortificată cu acid folic şi Fe</t>
  </si>
  <si>
    <t>ouă de găină de categorie «Exstra»</t>
  </si>
  <si>
    <t>Total Dejunul I</t>
  </si>
  <si>
    <t>Total Prânzul</t>
  </si>
  <si>
    <t>TOTAL PRIMA  ZI - LUNI</t>
  </si>
  <si>
    <t>TOTAL ZIUA A DOUA-MARŢI</t>
  </si>
  <si>
    <t>TOTAL ZIUA A TREIA – MIERCURI</t>
  </si>
  <si>
    <t>TOTAL ZIUA A PATRA – JOI</t>
  </si>
  <si>
    <t>TOTAL ZIUA A CINCEA – VINERI</t>
  </si>
  <si>
    <t>Pâinea</t>
  </si>
  <si>
    <t>Gramajul bucatelor</t>
  </si>
  <si>
    <t>Masa Brută,  g</t>
  </si>
  <si>
    <t>Masa Netă,  g</t>
  </si>
  <si>
    <t>ulei de floarea soarelui nerafinat</t>
  </si>
  <si>
    <t>ulei de floarea soarelui</t>
  </si>
  <si>
    <t>tomate în suc propriu</t>
  </si>
  <si>
    <t>ardei dulci</t>
  </si>
  <si>
    <t>praz</t>
  </si>
  <si>
    <t>roșii</t>
  </si>
  <si>
    <t>ZIUA A ŞASEA - LUNI</t>
  </si>
  <si>
    <t>TOTAL ZIUA A ŞASEA - LUNI</t>
  </si>
  <si>
    <t>ZIUA A ŞAPTEA - MARŢI</t>
  </si>
  <si>
    <t>crupe de mei</t>
  </si>
  <si>
    <t>TOTAL ZIUA A ŞAPTEA - MARŢI</t>
  </si>
  <si>
    <t>ZIUA A OPTA - MIERCURI</t>
  </si>
  <si>
    <t>drojdie</t>
  </si>
  <si>
    <t>stafide</t>
  </si>
  <si>
    <t>TOTAL ZIUA A OPTA - MIERCURI</t>
  </si>
  <si>
    <t>ZIUA A NOUA – JOI</t>
  </si>
  <si>
    <t xml:space="preserve">morcov </t>
  </si>
  <si>
    <t>prune</t>
  </si>
  <si>
    <t>TOTAL ZIUA A NOUA – JOI</t>
  </si>
  <si>
    <t>ZIUA A ZECEA – VINERI</t>
  </si>
  <si>
    <t>zahar</t>
  </si>
  <si>
    <t>TOTAL ZIUA A ZECEA – VINERI</t>
  </si>
  <si>
    <t>Chefir 2,5% grăsime</t>
  </si>
  <si>
    <t>lapte pasteurizat 2.5%-3,2% grăsime</t>
  </si>
  <si>
    <t>lapte pasteurizat 2.5% - 3,2% grăsime</t>
  </si>
  <si>
    <t>lapte pasteurizat 2,5-3,2% grăsime</t>
  </si>
  <si>
    <t>lapte pasteurizat  2,5-3,2% grăsime</t>
  </si>
  <si>
    <t>lapte pasteurizați 2,5-3,2% grăsime</t>
  </si>
  <si>
    <t xml:space="preserve">Terci din crupe de mei cu lapte </t>
  </si>
  <si>
    <t>crupe de griș</t>
  </si>
  <si>
    <t>unt fără grăsimi vegetale</t>
  </si>
  <si>
    <t>pâine din făină albă fortificată cu acid folic și Fe</t>
  </si>
  <si>
    <t>1/40/10</t>
  </si>
  <si>
    <t>mere</t>
  </si>
  <si>
    <t>miez de nuci</t>
  </si>
  <si>
    <t>Legume proaspete porționate</t>
  </si>
  <si>
    <t>Compot din fructe proaspete</t>
  </si>
  <si>
    <t>Pâine din făină integrală fortificată cu Fe și acid folic</t>
  </si>
  <si>
    <t>Pâine din făină albâ fortificată cu Fe și acid folic</t>
  </si>
  <si>
    <t>ulei de floarea soarelui rafinat</t>
  </si>
  <si>
    <t>pere</t>
  </si>
  <si>
    <t xml:space="preserve">Pâine din făină integrală </t>
  </si>
  <si>
    <t>Gustarea I</t>
  </si>
  <si>
    <t xml:space="preserve"> brânză de vaci </t>
  </si>
  <si>
    <t>1/200</t>
  </si>
  <si>
    <t>unt</t>
  </si>
  <si>
    <t>pâine din făină de grâu, fumarat de fier, acid folic</t>
  </si>
  <si>
    <t>brânză cu ceag tare 45% grăsime</t>
  </si>
  <si>
    <t>crupe de porumb</t>
  </si>
  <si>
    <t>Pâine cu făină integrală</t>
  </si>
  <si>
    <t>brânză de vaci</t>
  </si>
  <si>
    <t>Tartină cu unt</t>
  </si>
  <si>
    <t>Total Gustarea I</t>
  </si>
  <si>
    <t>Supă cu tăiței de casă și smântână</t>
  </si>
  <si>
    <t>1/200/5</t>
  </si>
  <si>
    <t>verdeață</t>
  </si>
  <si>
    <t>rădăcină de țelină</t>
  </si>
  <si>
    <t>Pâine din făină integrală</t>
  </si>
  <si>
    <t>Pâine din făină de grâu fortificată cu acid folic şi Fe</t>
  </si>
  <si>
    <t>pâine din făină de grâu fortificată cu acid folic şi Fe</t>
  </si>
  <si>
    <t>1/120</t>
  </si>
  <si>
    <t xml:space="preserve">brânză cu cheag tare 45% grăsime </t>
  </si>
  <si>
    <t>1/100</t>
  </si>
  <si>
    <t>rosii</t>
  </si>
  <si>
    <t>varză albă</t>
  </si>
  <si>
    <t>sfeclă roșie</t>
  </si>
  <si>
    <t>pâine din făină albă fortificată cu Fe și acid folic-crutoane</t>
  </si>
  <si>
    <t>Coptură în asortiment cu stafide</t>
  </si>
  <si>
    <t>1/140</t>
  </si>
  <si>
    <t>gutue</t>
  </si>
  <si>
    <t>1/33</t>
  </si>
  <si>
    <t>1/40</t>
  </si>
  <si>
    <t>1/25</t>
  </si>
  <si>
    <t>1/52</t>
  </si>
  <si>
    <t>Covrigei fără grăsimi hidrogenizate</t>
  </si>
  <si>
    <t>semințe de floarea soarelui</t>
  </si>
  <si>
    <t>Mămăligă cu unt</t>
  </si>
  <si>
    <t>lapte pasterizat 2,5-3,2% grăsime</t>
  </si>
  <si>
    <t>taiței de casă</t>
  </si>
  <si>
    <t>rădăcinî de țelină</t>
  </si>
  <si>
    <t>1/200/5/20</t>
  </si>
  <si>
    <t xml:space="preserve">ceai </t>
  </si>
  <si>
    <t>Fileu de pește înăbușit cu legume</t>
  </si>
  <si>
    <t>Ceai cu lâmâie</t>
  </si>
  <si>
    <t>Compot din fructe uscate</t>
  </si>
  <si>
    <t>gem/magiun</t>
  </si>
  <si>
    <t>Pârjoale din fileu de pește cu sos alb</t>
  </si>
  <si>
    <t>Tartină cu brânză cu ceag tare 45% grăsime</t>
  </si>
  <si>
    <t>Ceai cu lămâie</t>
  </si>
  <si>
    <t>lămâie</t>
  </si>
  <si>
    <t>fileu de curcan</t>
  </si>
  <si>
    <t>magiun/gem</t>
  </si>
  <si>
    <t>boabe de orez</t>
  </si>
  <si>
    <t>Vinegretâ din legume fierte</t>
  </si>
  <si>
    <t>Ou fiert - de găină de categorie «Exstra»</t>
  </si>
  <si>
    <t>Lapte fiert cu cacao</t>
  </si>
  <si>
    <t xml:space="preserve">Supă Țărănească cu smântână </t>
  </si>
  <si>
    <t>Compot de fructe uscate</t>
  </si>
  <si>
    <t>Iaurt natural 2,5% grăsime fără adaus de zahăr</t>
  </si>
  <si>
    <t xml:space="preserve">Tartină cu unt și brânză cu ceag tare 45% grăsime </t>
  </si>
  <si>
    <t>cacao praf</t>
  </si>
  <si>
    <t>Fructe proaspete - mere</t>
  </si>
  <si>
    <t>Fructe proaspete - portocale</t>
  </si>
  <si>
    <t>10</t>
  </si>
  <si>
    <t>făină albă fortificată cu acid folic şi Fe</t>
  </si>
  <si>
    <t>făină de grâu, fumarat de fier, acid folic</t>
  </si>
  <si>
    <t>1/40/9</t>
  </si>
  <si>
    <t>semințe de susan</t>
  </si>
  <si>
    <t>1/50/5</t>
  </si>
  <si>
    <t>semințem de in</t>
  </si>
  <si>
    <t>dovleac/ măr</t>
  </si>
  <si>
    <t>tulpină de țelină</t>
  </si>
  <si>
    <t>1/176</t>
  </si>
  <si>
    <t xml:space="preserve">unt fără grăsimi vegetale </t>
  </si>
  <si>
    <t>șold de pui dezosat, fără piele</t>
  </si>
  <si>
    <t>Asigurarea cu apă potabilă a copiilor din surse sigure</t>
  </si>
  <si>
    <t>1/75</t>
  </si>
  <si>
    <t>castraveți murați cu conținut de sare pînă la 1,5gr.per 100gr.produs</t>
  </si>
  <si>
    <t>făină albă fortificată cu Fe și acid folic</t>
  </si>
  <si>
    <t>1/150</t>
  </si>
  <si>
    <t>făină de grâu fortificată cu acid folic şi Fe</t>
  </si>
  <si>
    <t>făină de grâu integrală fortificată cu acid folic şi Fe</t>
  </si>
  <si>
    <t>Păstăi verzi înăbușite cu ceapă</t>
  </si>
  <si>
    <t>Omletă naturală</t>
  </si>
  <si>
    <t>Pilaf de orez cu legume</t>
  </si>
  <si>
    <t>Budincă din brânză de vaci cu gem/magiun</t>
  </si>
  <si>
    <t>1/200/30/5</t>
  </si>
  <si>
    <t>praf de copt</t>
  </si>
  <si>
    <t>Carne de curcan cu varză înăbușită</t>
  </si>
  <si>
    <t>sfeclă roșie fiartă</t>
  </si>
  <si>
    <t>Supă cu arpacaș, smântână</t>
  </si>
  <si>
    <t>crupe de arpacaș</t>
  </si>
  <si>
    <t>1/120/10</t>
  </si>
  <si>
    <t xml:space="preserve">verdeață </t>
  </si>
  <si>
    <t>conopidă</t>
  </si>
  <si>
    <t>13</t>
  </si>
  <si>
    <t>Salată vitaminoasă cu semințe de in</t>
  </si>
  <si>
    <t>crupe de grâu</t>
  </si>
  <si>
    <t>Terci din crupe de grâu cu lapte</t>
  </si>
  <si>
    <t xml:space="preserve">Tartină cu unt, brânză cu cheag tare 45% grăsime </t>
  </si>
  <si>
    <t>Cina</t>
  </si>
  <si>
    <t>Total Cina</t>
  </si>
  <si>
    <t xml:space="preserve">Cina </t>
  </si>
  <si>
    <t>Pîrjoale din carne de porcină</t>
  </si>
  <si>
    <t>carne de porcină</t>
  </si>
  <si>
    <t>Pireu de cartofi</t>
  </si>
  <si>
    <t>Fileu de pește copt cu legume</t>
  </si>
  <si>
    <t>fileu de pește  pur (merluciu)</t>
  </si>
  <si>
    <t>Perișoare din carne de porcină</t>
  </si>
  <si>
    <t>Pilaf cu carne de curcan şi legume</t>
  </si>
  <si>
    <t>fileu de pește pur (merluciu)</t>
  </si>
  <si>
    <t>unt fără grăsimi vegetale 82,5 %</t>
  </si>
  <si>
    <t>păstăi verzi congelate</t>
  </si>
  <si>
    <t>brocoli</t>
  </si>
  <si>
    <t>Salată din brocoli, conopidă, roșii</t>
  </si>
  <si>
    <t>smântână 15% grăsime(tratată termic)</t>
  </si>
  <si>
    <t>sare iodată</t>
  </si>
  <si>
    <t xml:space="preserve">brânză de vaci </t>
  </si>
  <si>
    <t>mazăre verde conservată (tratată termic)</t>
  </si>
  <si>
    <t>smântână 15% grăsime (tratată termic)</t>
  </si>
  <si>
    <t>Suc100%din fructe cu mai puțin de 5g de zaharuri per 100g produs</t>
  </si>
  <si>
    <t>Borș cu sfeclă roșie și smântână</t>
  </si>
  <si>
    <t>1/40/10/9</t>
  </si>
  <si>
    <t>1/65</t>
  </si>
  <si>
    <t>Meniu model unic pentru copiii din instituţiile de educaţie timpurie (5-7ani) 
cu regim de activitate de 9,5-10 ore
din  orașul Chișinău pentru anul 2023 -2024 sezon (iarnă-primăvară)</t>
  </si>
  <si>
    <t>Paste cu unt</t>
  </si>
  <si>
    <t>Dovleac/măr copt</t>
  </si>
  <si>
    <t>1/35</t>
  </si>
  <si>
    <t xml:space="preserve">Zeamă cu carne de pui și smântână </t>
  </si>
  <si>
    <t>suc de lămâie</t>
  </si>
  <si>
    <t>Gulaș din carne de pui</t>
  </si>
  <si>
    <t>Fructe proaspete - banane</t>
  </si>
  <si>
    <t>semințe de in</t>
  </si>
  <si>
    <t>Terci din crupe de hrișcă cu lapte</t>
  </si>
  <si>
    <t>crupe de hrișcă</t>
  </si>
  <si>
    <t>Salată din sfeclă roşie cu miez de nuci</t>
  </si>
  <si>
    <t>Supă cu fasole/ mazăre uscată, smântână și crutoane</t>
  </si>
  <si>
    <t>fasole/ mazăre uscată</t>
  </si>
  <si>
    <t>Compot din fructe proaspete asorti</t>
  </si>
  <si>
    <t xml:space="preserve">Terci din crupe de griș cu lapte </t>
  </si>
  <si>
    <t>Șarlotă din brânză de vaci, mere, semințe de susan</t>
  </si>
  <si>
    <t>chefir 2,5% grăsime</t>
  </si>
  <si>
    <t>Fructe proaspete - mandarine</t>
  </si>
  <si>
    <t>Salată din legume cu semințe de in</t>
  </si>
  <si>
    <t>Terci din fulgi de ovăz cu unt</t>
  </si>
  <si>
    <t>fulgi de ovăz</t>
  </si>
  <si>
    <t>fileu de pui</t>
  </si>
  <si>
    <t>Păpănași din brânză de vaci cu gem/magiun</t>
  </si>
  <si>
    <t>gutuie</t>
  </si>
  <si>
    <t>Fructe proaspete de sezon - mandarine</t>
  </si>
  <si>
    <t>Compot din fructe asorti</t>
  </si>
  <si>
    <t xml:space="preserve">Fructe proaspete - portocală </t>
  </si>
  <si>
    <t>Compot fructe uscate</t>
  </si>
  <si>
    <t>Supă cu perișoare din fileu de pui și smântână</t>
  </si>
  <si>
    <t>Fileu de pui cu varză înăbușită</t>
  </si>
  <si>
    <t>1/133</t>
  </si>
  <si>
    <t>Salată din legume proaspete cu semințe de floarea soarelui</t>
  </si>
  <si>
    <t>Biscuiți fără grăsimi hidrogenizate</t>
  </si>
  <si>
    <t>Terci din crupe de orz cu lapte</t>
  </si>
  <si>
    <t>crupe de orz</t>
  </si>
  <si>
    <t>1/126</t>
  </si>
  <si>
    <t>Fructe proaspete de sezon - mere</t>
  </si>
  <si>
    <t>făină albă fortificată cu acid folic și Fe</t>
  </si>
  <si>
    <t xml:space="preserve">Budincă din brânză de vaci </t>
  </si>
  <si>
    <t>făină de grâu albă fortificată cu acid folic şi Fe</t>
  </si>
  <si>
    <t>pâine din făină de grâu albă fortificată cu acid folic şi Fe</t>
  </si>
  <si>
    <t>Pîrjoală din fileu de pește cu sos roșu</t>
  </si>
  <si>
    <t xml:space="preserve">Supă cu conopidă, smântână </t>
  </si>
  <si>
    <t>1/65/30</t>
  </si>
  <si>
    <t>1/40/5</t>
  </si>
  <si>
    <t>1/80</t>
  </si>
  <si>
    <t>Miez de nuci</t>
  </si>
  <si>
    <t>1/176/10</t>
  </si>
  <si>
    <t>Salată din brocoli, ardei dulci, roșii</t>
  </si>
  <si>
    <t>1/140/5</t>
  </si>
  <si>
    <t>paste integrale</t>
  </si>
  <si>
    <t>Supă din lapte cu orez</t>
  </si>
  <si>
    <t>Supă de lapte cu paste</t>
  </si>
  <si>
    <t>Supă din lapte cu orez şi stafide</t>
  </si>
</sst>
</file>

<file path=xl/styles.xml><?xml version="1.0" encoding="utf-8"?>
<styleSheet xmlns="http://schemas.openxmlformats.org/spreadsheetml/2006/main">
  <numFmts count="1">
    <numFmt numFmtId="164" formatCode="0.0"/>
  </numFmts>
  <fonts count="14">
    <font>
      <sz val="11"/>
      <color theme="1"/>
      <name val="Verdana"/>
      <family val="2"/>
      <charset val="204"/>
    </font>
    <font>
      <sz val="11"/>
      <color rgb="FF000000"/>
      <name val="Verdana"/>
      <family val="2"/>
      <charset val="204"/>
    </font>
    <font>
      <b/>
      <sz val="11"/>
      <color theme="1"/>
      <name val="Verdana"/>
      <family val="2"/>
    </font>
    <font>
      <sz val="14"/>
      <color theme="1"/>
      <name val="Times New Roman"/>
      <family val="1"/>
      <charset val="204"/>
    </font>
    <font>
      <b/>
      <sz val="14"/>
      <color theme="1"/>
      <name val="Times New Roman"/>
      <family val="1"/>
      <charset val="204"/>
    </font>
    <font>
      <sz val="14"/>
      <color rgb="FF000000"/>
      <name val="Times New Roman"/>
      <family val="1"/>
      <charset val="204"/>
    </font>
    <font>
      <b/>
      <sz val="14"/>
      <color rgb="FF000000"/>
      <name val="Times New Roman"/>
      <family val="1"/>
      <charset val="204"/>
    </font>
    <font>
      <b/>
      <sz val="14"/>
      <color rgb="FF222222"/>
      <name val="Times New Roman"/>
      <family val="1"/>
      <charset val="204"/>
    </font>
    <font>
      <b/>
      <sz val="14"/>
      <name val="Times New Roman"/>
      <family val="1"/>
      <charset val="204"/>
    </font>
    <font>
      <sz val="14"/>
      <name val="Times New Roman"/>
      <family val="1"/>
      <charset val="204"/>
    </font>
    <font>
      <sz val="14"/>
      <color rgb="FF222222"/>
      <name val="Times New Roman"/>
      <family val="1"/>
      <charset val="204"/>
    </font>
    <font>
      <sz val="14"/>
      <color theme="5"/>
      <name val="Times New Roman"/>
      <family val="1"/>
      <charset val="204"/>
    </font>
    <font>
      <b/>
      <sz val="14"/>
      <color theme="5"/>
      <name val="Times New Roman"/>
      <family val="1"/>
      <charset val="204"/>
    </font>
    <font>
      <sz val="11"/>
      <color theme="5"/>
      <name val="Verdana"/>
      <family val="2"/>
      <charset val="204"/>
    </font>
  </fonts>
  <fills count="10">
    <fill>
      <patternFill patternType="none"/>
    </fill>
    <fill>
      <patternFill patternType="gray125"/>
    </fill>
    <fill>
      <patternFill patternType="solid">
        <fgColor theme="6" tint="0.59999389629810485"/>
        <bgColor indexed="64"/>
      </patternFill>
    </fill>
    <fill>
      <patternFill patternType="solid">
        <fgColor theme="2" tint="-0.249977111117893"/>
        <bgColor indexed="64"/>
      </patternFill>
    </fill>
    <fill>
      <patternFill patternType="solid">
        <fgColor theme="5" tint="0.39997558519241921"/>
        <bgColor indexed="64"/>
      </patternFill>
    </fill>
    <fill>
      <patternFill patternType="solid">
        <fgColor rgb="FFAEAAAA"/>
        <bgColor rgb="FF000000"/>
      </patternFill>
    </fill>
    <fill>
      <patternFill patternType="solid">
        <fgColor theme="0"/>
        <bgColor indexed="64"/>
      </patternFill>
    </fill>
    <fill>
      <patternFill patternType="solid">
        <fgColor theme="0"/>
        <bgColor rgb="FF000000"/>
      </patternFill>
    </fill>
    <fill>
      <patternFill patternType="solid">
        <fgColor theme="0" tint="-0.34998626667073579"/>
        <bgColor indexed="64"/>
      </patternFill>
    </fill>
    <fill>
      <patternFill patternType="solid">
        <fgColor rgb="FFFFFF00"/>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s>
  <cellStyleXfs count="1">
    <xf numFmtId="0" fontId="0" fillId="0" borderId="0"/>
  </cellStyleXfs>
  <cellXfs count="579">
    <xf numFmtId="0" fontId="0" fillId="0" borderId="0" xfId="0"/>
    <xf numFmtId="0" fontId="0" fillId="0" borderId="0" xfId="0" applyAlignment="1">
      <alignment vertical="center" wrapText="1"/>
    </xf>
    <xf numFmtId="0" fontId="0" fillId="0" borderId="0" xfId="0" applyAlignment="1">
      <alignment vertical="center"/>
    </xf>
    <xf numFmtId="0" fontId="1" fillId="0" borderId="0" xfId="0" applyFont="1" applyAlignment="1">
      <alignment vertical="center" wrapText="1"/>
    </xf>
    <xf numFmtId="0" fontId="0" fillId="0" borderId="0" xfId="0" applyBorder="1" applyAlignment="1">
      <alignment vertical="center"/>
    </xf>
    <xf numFmtId="0" fontId="1" fillId="0" borderId="0" xfId="0" applyFont="1" applyAlignment="1">
      <alignment vertical="center"/>
    </xf>
    <xf numFmtId="0" fontId="2" fillId="0" borderId="0" xfId="0" applyFont="1" applyAlignment="1">
      <alignment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3" fillId="0" borderId="11" xfId="0" applyFont="1" applyBorder="1" applyAlignment="1">
      <alignment horizontal="center" vertical="center"/>
    </xf>
    <xf numFmtId="0" fontId="3" fillId="0" borderId="34" xfId="0" applyFont="1" applyBorder="1" applyAlignment="1">
      <alignment horizontal="center" vertical="center" wrapText="1"/>
    </xf>
    <xf numFmtId="0" fontId="3" fillId="0" borderId="1" xfId="0" applyFont="1" applyBorder="1" applyAlignment="1">
      <alignment horizontal="center" vertical="center"/>
    </xf>
    <xf numFmtId="0" fontId="3" fillId="0" borderId="8" xfId="0" applyFont="1" applyBorder="1" applyAlignment="1">
      <alignment horizontal="center" vertical="center" wrapText="1"/>
    </xf>
    <xf numFmtId="0" fontId="3" fillId="0" borderId="26" xfId="0" applyFont="1" applyBorder="1" applyAlignment="1">
      <alignment horizontal="center" vertical="center"/>
    </xf>
    <xf numFmtId="0" fontId="3" fillId="0" borderId="27" xfId="0" applyFont="1" applyBorder="1" applyAlignment="1">
      <alignment horizontal="center" vertical="center" wrapText="1"/>
    </xf>
    <xf numFmtId="0" fontId="3" fillId="3" borderId="30" xfId="0" applyNumberFormat="1" applyFont="1" applyFill="1" applyBorder="1" applyAlignment="1">
      <alignment horizontal="center" vertical="center"/>
    </xf>
    <xf numFmtId="0" fontId="4" fillId="3" borderId="31" xfId="0" applyFont="1" applyFill="1" applyBorder="1" applyAlignment="1">
      <alignment horizontal="center" vertical="center"/>
    </xf>
    <xf numFmtId="0" fontId="3" fillId="3" borderId="31" xfId="0" applyFont="1" applyFill="1" applyBorder="1" applyAlignment="1">
      <alignment horizontal="center" vertical="center"/>
    </xf>
    <xf numFmtId="0" fontId="3" fillId="3" borderId="32" xfId="0" applyFont="1" applyFill="1" applyBorder="1" applyAlignment="1">
      <alignment horizontal="center" vertical="center" wrapText="1"/>
    </xf>
    <xf numFmtId="0" fontId="4" fillId="0" borderId="23" xfId="0" applyFont="1" applyBorder="1" applyAlignment="1">
      <alignment horizontal="center" vertical="center"/>
    </xf>
    <xf numFmtId="0" fontId="4" fillId="0" borderId="25" xfId="0" applyFont="1" applyBorder="1" applyAlignment="1">
      <alignment horizontal="center" vertical="center" wrapText="1"/>
    </xf>
    <xf numFmtId="0" fontId="5" fillId="5" borderId="30" xfId="0" applyFont="1" applyFill="1" applyBorder="1" applyAlignment="1">
      <alignment horizontal="center" vertical="center"/>
    </xf>
    <xf numFmtId="0" fontId="6" fillId="5" borderId="31" xfId="0" applyFont="1" applyFill="1" applyBorder="1" applyAlignment="1">
      <alignment horizontal="center" vertical="center"/>
    </xf>
    <xf numFmtId="0" fontId="5" fillId="5" borderId="31" xfId="0" applyFont="1" applyFill="1" applyBorder="1" applyAlignment="1">
      <alignment horizontal="center" vertical="center"/>
    </xf>
    <xf numFmtId="0" fontId="5" fillId="5" borderId="32"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3" fillId="0" borderId="28" xfId="0" applyNumberFormat="1" applyFont="1" applyBorder="1" applyAlignment="1">
      <alignment horizontal="center" vertical="center"/>
    </xf>
    <xf numFmtId="0" fontId="4" fillId="0" borderId="4" xfId="0" applyFont="1" applyBorder="1" applyAlignment="1">
      <alignment horizontal="center" vertical="center" wrapText="1"/>
    </xf>
    <xf numFmtId="0" fontId="3" fillId="0" borderId="12" xfId="0" applyNumberFormat="1" applyFont="1" applyBorder="1" applyAlignment="1">
      <alignment horizontal="center" vertical="center"/>
    </xf>
    <xf numFmtId="0" fontId="4" fillId="0" borderId="13" xfId="0" applyFont="1" applyBorder="1" applyAlignment="1">
      <alignment horizontal="center" vertical="center"/>
    </xf>
    <xf numFmtId="0" fontId="4" fillId="3" borderId="31" xfId="0" applyFont="1" applyFill="1" applyBorder="1" applyAlignment="1">
      <alignment vertical="center"/>
    </xf>
    <xf numFmtId="0" fontId="3" fillId="0" borderId="13" xfId="0" applyFont="1" applyBorder="1" applyAlignment="1">
      <alignment horizontal="center" vertical="center"/>
    </xf>
    <xf numFmtId="0" fontId="3" fillId="4" borderId="28" xfId="0" applyNumberFormat="1" applyFont="1" applyFill="1" applyBorder="1" applyAlignment="1">
      <alignment horizontal="center" vertical="center"/>
    </xf>
    <xf numFmtId="0" fontId="4" fillId="4" borderId="0" xfId="0" applyFont="1" applyFill="1" applyBorder="1" applyAlignment="1">
      <alignment horizontal="center" vertical="center"/>
    </xf>
    <xf numFmtId="0" fontId="3" fillId="4" borderId="0" xfId="0" applyFont="1" applyFill="1" applyBorder="1" applyAlignment="1">
      <alignment horizontal="center" vertical="center"/>
    </xf>
    <xf numFmtId="0" fontId="4" fillId="0" borderId="12" xfId="0" applyNumberFormat="1" applyFont="1" applyBorder="1" applyAlignment="1">
      <alignment horizontal="center" vertical="center"/>
    </xf>
    <xf numFmtId="0" fontId="5" fillId="5" borderId="28" xfId="0" applyFont="1" applyFill="1" applyBorder="1" applyAlignment="1">
      <alignment vertical="center"/>
    </xf>
    <xf numFmtId="0" fontId="5" fillId="5" borderId="0" xfId="0" applyFont="1" applyFill="1" applyAlignment="1">
      <alignment vertical="center"/>
    </xf>
    <xf numFmtId="0" fontId="5" fillId="5" borderId="29" xfId="0" applyFont="1" applyFill="1" applyBorder="1" applyAlignment="1">
      <alignment vertical="center"/>
    </xf>
    <xf numFmtId="0" fontId="3" fillId="0" borderId="22" xfId="0" applyFont="1" applyBorder="1" applyAlignment="1">
      <alignment horizontal="center" vertical="center"/>
    </xf>
    <xf numFmtId="0" fontId="3" fillId="0" borderId="39" xfId="0" applyFont="1" applyBorder="1" applyAlignment="1">
      <alignment horizontal="center" vertical="center" wrapText="1"/>
    </xf>
    <xf numFmtId="0" fontId="6" fillId="0" borderId="13" xfId="0" applyFont="1" applyBorder="1" applyAlignment="1">
      <alignment horizontal="center" vertical="center"/>
    </xf>
    <xf numFmtId="0" fontId="3" fillId="4" borderId="28" xfId="0" applyFont="1" applyFill="1" applyBorder="1" applyAlignment="1">
      <alignment vertical="center"/>
    </xf>
    <xf numFmtId="0" fontId="3" fillId="4" borderId="0" xfId="0" applyFont="1" applyFill="1" applyBorder="1" applyAlignment="1">
      <alignment vertical="center"/>
    </xf>
    <xf numFmtId="0" fontId="3" fillId="4" borderId="29" xfId="0" applyFont="1" applyFill="1" applyBorder="1" applyAlignment="1">
      <alignment vertical="center"/>
    </xf>
    <xf numFmtId="0" fontId="4" fillId="0" borderId="22" xfId="0" applyFont="1" applyBorder="1" applyAlignment="1">
      <alignment horizontal="center" vertical="center"/>
    </xf>
    <xf numFmtId="0" fontId="4" fillId="0" borderId="38" xfId="0" applyFont="1" applyBorder="1" applyAlignment="1">
      <alignment vertical="center"/>
    </xf>
    <xf numFmtId="0" fontId="3" fillId="4" borderId="15" xfId="0" applyNumberFormat="1" applyFont="1" applyFill="1" applyBorder="1" applyAlignment="1">
      <alignment horizontal="center" vertical="center"/>
    </xf>
    <xf numFmtId="0" fontId="4" fillId="4" borderId="16"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30" xfId="0" applyNumberFormat="1" applyFont="1" applyFill="1" applyBorder="1" applyAlignment="1">
      <alignment horizontal="center" vertical="center"/>
    </xf>
    <xf numFmtId="0" fontId="4" fillId="4" borderId="31" xfId="0" applyFont="1" applyFill="1" applyBorder="1" applyAlignment="1">
      <alignment vertical="center"/>
    </xf>
    <xf numFmtId="0" fontId="3" fillId="4" borderId="31" xfId="0" applyFont="1" applyFill="1" applyBorder="1" applyAlignment="1">
      <alignment horizontal="center" vertical="center"/>
    </xf>
    <xf numFmtId="0" fontId="3" fillId="4" borderId="32" xfId="0" applyFont="1" applyFill="1" applyBorder="1" applyAlignment="1">
      <alignment horizontal="center" vertical="center" wrapText="1"/>
    </xf>
    <xf numFmtId="0" fontId="4" fillId="0" borderId="36" xfId="0" applyFont="1" applyBorder="1" applyAlignment="1">
      <alignment horizontal="center" vertical="center"/>
    </xf>
    <xf numFmtId="0" fontId="4" fillId="4" borderId="31" xfId="0" applyFont="1" applyFill="1" applyBorder="1" applyAlignment="1">
      <alignment horizontal="center" vertical="center"/>
    </xf>
    <xf numFmtId="0" fontId="3" fillId="0" borderId="0" xfId="0" applyFont="1" applyAlignment="1">
      <alignment vertical="center"/>
    </xf>
    <xf numFmtId="0" fontId="4" fillId="4" borderId="41" xfId="0" applyFont="1" applyFill="1" applyBorder="1" applyAlignment="1">
      <alignment vertical="center"/>
    </xf>
    <xf numFmtId="0" fontId="4" fillId="4" borderId="32" xfId="0" applyFont="1" applyFill="1" applyBorder="1" applyAlignment="1">
      <alignment horizontal="center" vertical="center" wrapText="1"/>
    </xf>
    <xf numFmtId="0" fontId="3" fillId="0" borderId="0" xfId="0" applyNumberFormat="1"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28" xfId="0" applyNumberFormat="1" applyFont="1" applyBorder="1" applyAlignment="1">
      <alignment vertical="center"/>
    </xf>
    <xf numFmtId="0" fontId="3" fillId="0" borderId="30" xfId="0" applyNumberFormat="1" applyFont="1" applyBorder="1" applyAlignment="1">
      <alignment vertical="center"/>
    </xf>
    <xf numFmtId="0" fontId="4" fillId="0" borderId="44" xfId="0" applyFont="1" applyBorder="1" applyAlignment="1">
      <alignment vertical="center"/>
    </xf>
    <xf numFmtId="0" fontId="3" fillId="0" borderId="35" xfId="0" applyFont="1" applyBorder="1" applyAlignment="1">
      <alignment horizontal="center" vertical="center"/>
    </xf>
    <xf numFmtId="0" fontId="4" fillId="0" borderId="13" xfId="0" applyFont="1" applyBorder="1" applyAlignment="1">
      <alignment vertical="center"/>
    </xf>
    <xf numFmtId="0" fontId="0" fillId="0" borderId="0" xfId="0" applyAlignment="1">
      <alignment vertical="center" wrapText="1"/>
    </xf>
    <xf numFmtId="0" fontId="3" fillId="0" borderId="1" xfId="0" applyFont="1" applyBorder="1" applyAlignment="1">
      <alignment horizontal="center" vertical="center"/>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6" xfId="0" applyFont="1" applyBorder="1" applyAlignment="1">
      <alignment horizontal="center" vertical="center"/>
    </xf>
    <xf numFmtId="0" fontId="3" fillId="0" borderId="27" xfId="0" applyFont="1" applyBorder="1" applyAlignment="1">
      <alignment horizontal="center" vertical="center" wrapText="1"/>
    </xf>
    <xf numFmtId="0" fontId="4" fillId="0" borderId="24" xfId="0"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center" vertical="center"/>
    </xf>
    <xf numFmtId="0" fontId="4" fillId="0" borderId="12" xfId="0" applyNumberFormat="1" applyFont="1" applyBorder="1" applyAlignment="1">
      <alignment horizontal="center" vertical="center"/>
    </xf>
    <xf numFmtId="0" fontId="6" fillId="0" borderId="13" xfId="0" applyFont="1" applyBorder="1" applyAlignment="1">
      <alignment horizontal="center" vertical="center"/>
    </xf>
    <xf numFmtId="0" fontId="4" fillId="0" borderId="3"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vertical="center"/>
    </xf>
    <xf numFmtId="0" fontId="4" fillId="4" borderId="15" xfId="0" applyFont="1" applyFill="1" applyBorder="1" applyAlignment="1">
      <alignment vertical="center"/>
    </xf>
    <xf numFmtId="0" fontId="6" fillId="4" borderId="16" xfId="0" applyFont="1" applyFill="1" applyBorder="1" applyAlignment="1">
      <alignment horizontal="center" vertical="center"/>
    </xf>
    <xf numFmtId="0" fontId="4" fillId="4" borderId="16" xfId="0" applyFont="1" applyFill="1" applyBorder="1" applyAlignment="1">
      <alignment vertical="center"/>
    </xf>
    <xf numFmtId="0" fontId="3" fillId="4" borderId="30" xfId="0" applyFont="1" applyFill="1" applyBorder="1" applyAlignment="1">
      <alignment vertical="center"/>
    </xf>
    <xf numFmtId="0" fontId="3" fillId="4" borderId="31" xfId="0" applyFont="1" applyFill="1" applyBorder="1" applyAlignment="1">
      <alignment vertical="center"/>
    </xf>
    <xf numFmtId="0" fontId="3" fillId="4" borderId="32" xfId="0" applyFont="1" applyFill="1" applyBorder="1" applyAlignment="1">
      <alignment vertical="center"/>
    </xf>
    <xf numFmtId="0" fontId="3" fillId="0" borderId="31" xfId="0" applyFont="1" applyBorder="1" applyAlignment="1">
      <alignment horizontal="center" vertical="center"/>
    </xf>
    <xf numFmtId="0" fontId="5" fillId="0" borderId="54" xfId="0" applyFont="1" applyBorder="1" applyAlignment="1">
      <alignment horizontal="center" vertical="center"/>
    </xf>
    <xf numFmtId="0" fontId="5" fillId="0" borderId="57" xfId="0" applyFont="1" applyBorder="1" applyAlignment="1">
      <alignment horizontal="center" vertical="center" wrapText="1"/>
    </xf>
    <xf numFmtId="0" fontId="5" fillId="0" borderId="59" xfId="0" applyFont="1" applyBorder="1" applyAlignment="1">
      <alignment horizontal="center" vertical="center"/>
    </xf>
    <xf numFmtId="0" fontId="5" fillId="0" borderId="47" xfId="0" applyFont="1" applyBorder="1" applyAlignment="1">
      <alignment horizontal="center" vertical="center" wrapText="1"/>
    </xf>
    <xf numFmtId="0" fontId="4" fillId="0" borderId="2" xfId="0" applyNumberFormat="1" applyFont="1" applyBorder="1" applyAlignment="1">
      <alignment horizontal="center" vertical="center"/>
    </xf>
    <xf numFmtId="0" fontId="4" fillId="0" borderId="38" xfId="0" applyFont="1" applyBorder="1" applyAlignment="1">
      <alignment horizontal="center" vertical="center"/>
    </xf>
    <xf numFmtId="0" fontId="3" fillId="0" borderId="54"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8" xfId="0" applyFont="1" applyBorder="1" applyAlignment="1">
      <alignment horizontal="center" vertical="center"/>
    </xf>
    <xf numFmtId="0" fontId="3" fillId="0" borderId="19" xfId="0" applyFont="1" applyBorder="1" applyAlignment="1">
      <alignment horizontal="center" vertical="center" wrapText="1"/>
    </xf>
    <xf numFmtId="0" fontId="3" fillId="0" borderId="59" xfId="0" applyFont="1" applyBorder="1" applyAlignment="1">
      <alignment horizontal="center" vertical="center"/>
    </xf>
    <xf numFmtId="0" fontId="3" fillId="0" borderId="45" xfId="0" applyFont="1" applyBorder="1" applyAlignment="1">
      <alignment horizontal="center" vertical="center"/>
    </xf>
    <xf numFmtId="0" fontId="3" fillId="0" borderId="61" xfId="0" applyFont="1" applyBorder="1" applyAlignment="1">
      <alignment horizontal="left" vertical="center"/>
    </xf>
    <xf numFmtId="0" fontId="3" fillId="0" borderId="62" xfId="0" applyFont="1" applyBorder="1" applyAlignment="1">
      <alignment horizontal="left" vertical="center"/>
    </xf>
    <xf numFmtId="0" fontId="3" fillId="0" borderId="62" xfId="0" applyFont="1" applyBorder="1" applyAlignment="1">
      <alignment vertical="center"/>
    </xf>
    <xf numFmtId="0" fontId="3" fillId="0" borderId="52" xfId="0" applyNumberFormat="1" applyFont="1" applyBorder="1" applyAlignment="1">
      <alignment vertical="center"/>
    </xf>
    <xf numFmtId="0" fontId="3" fillId="0" borderId="63" xfId="0" applyFont="1" applyBorder="1" applyAlignment="1">
      <alignment horizontal="left" vertical="center"/>
    </xf>
    <xf numFmtId="0" fontId="3" fillId="0" borderId="64" xfId="0" applyFont="1" applyBorder="1" applyAlignment="1">
      <alignment horizontal="left" vertical="center"/>
    </xf>
    <xf numFmtId="0" fontId="3" fillId="0" borderId="53" xfId="0" applyNumberFormat="1" applyFont="1" applyBorder="1" applyAlignment="1">
      <alignment vertical="center"/>
    </xf>
    <xf numFmtId="0" fontId="3" fillId="0" borderId="55" xfId="0" applyNumberFormat="1" applyFont="1" applyBorder="1" applyAlignment="1">
      <alignment vertical="center"/>
    </xf>
    <xf numFmtId="0" fontId="3" fillId="0" borderId="58" xfId="0" applyFont="1" applyBorder="1" applyAlignment="1">
      <alignment horizontal="center" vertical="center"/>
    </xf>
    <xf numFmtId="0" fontId="3" fillId="0" borderId="20" xfId="0" applyFont="1" applyBorder="1" applyAlignment="1">
      <alignment horizontal="center" vertical="center"/>
    </xf>
    <xf numFmtId="0" fontId="6" fillId="7" borderId="0" xfId="0" applyFont="1" applyFill="1" applyAlignment="1">
      <alignment horizontal="center" vertical="center"/>
    </xf>
    <xf numFmtId="0" fontId="4" fillId="0" borderId="17" xfId="0" applyFont="1" applyBorder="1" applyAlignment="1">
      <alignment vertical="center" wrapText="1"/>
    </xf>
    <xf numFmtId="0" fontId="4" fillId="0" borderId="44" xfId="0" applyFont="1" applyBorder="1" applyAlignment="1">
      <alignment horizontal="left" vertical="center"/>
    </xf>
    <xf numFmtId="0" fontId="7" fillId="0" borderId="44" xfId="0" applyFont="1" applyBorder="1"/>
    <xf numFmtId="0" fontId="4" fillId="0" borderId="2" xfId="0" applyFont="1" applyBorder="1" applyAlignment="1">
      <alignment vertical="center"/>
    </xf>
    <xf numFmtId="0" fontId="4" fillId="0" borderId="12" xfId="0" applyNumberFormat="1" applyFont="1" applyBorder="1" applyAlignment="1">
      <alignment horizontal="center" vertical="center"/>
    </xf>
    <xf numFmtId="0" fontId="4" fillId="0" borderId="4" xfId="0" applyFont="1" applyBorder="1" applyAlignment="1">
      <alignment horizontal="center" vertical="center"/>
    </xf>
    <xf numFmtId="0" fontId="3" fillId="0" borderId="28" xfId="0" applyNumberFormat="1" applyFont="1" applyBorder="1" applyAlignment="1">
      <alignment horizontal="center" vertical="center"/>
    </xf>
    <xf numFmtId="0" fontId="4" fillId="0" borderId="3" xfId="0" applyFont="1" applyBorder="1" applyAlignment="1">
      <alignment horizontal="center" vertical="center"/>
    </xf>
    <xf numFmtId="0" fontId="4" fillId="0" borderId="28" xfId="0" applyNumberFormat="1" applyFont="1" applyBorder="1" applyAlignment="1">
      <alignment horizontal="center" vertical="center"/>
    </xf>
    <xf numFmtId="2" fontId="4" fillId="0" borderId="24" xfId="0" applyNumberFormat="1" applyFont="1" applyBorder="1" applyAlignment="1">
      <alignment horizontal="center" vertical="center"/>
    </xf>
    <xf numFmtId="0" fontId="3" fillId="0" borderId="0" xfId="0" applyFont="1" applyBorder="1" applyAlignment="1">
      <alignment horizontal="center" vertical="center"/>
    </xf>
    <xf numFmtId="0" fontId="0" fillId="6" borderId="0" xfId="0" applyFill="1" applyAlignment="1">
      <alignment vertical="center"/>
    </xf>
    <xf numFmtId="0" fontId="4" fillId="0" borderId="31" xfId="0" applyNumberFormat="1" applyFont="1" applyBorder="1" applyAlignment="1">
      <alignment horizontal="center" vertical="center"/>
    </xf>
    <xf numFmtId="0" fontId="4" fillId="0" borderId="32" xfId="0" applyNumberFormat="1" applyFont="1" applyBorder="1" applyAlignment="1">
      <alignment horizontal="center" vertical="center"/>
    </xf>
    <xf numFmtId="0" fontId="5" fillId="5" borderId="12" xfId="0" applyFont="1" applyFill="1" applyBorder="1" applyAlignment="1">
      <alignment vertical="center"/>
    </xf>
    <xf numFmtId="0" fontId="0" fillId="8" borderId="13" xfId="0" applyFill="1" applyBorder="1" applyAlignment="1">
      <alignment vertical="center"/>
    </xf>
    <xf numFmtId="0" fontId="5" fillId="5" borderId="13" xfId="0" applyFont="1" applyFill="1" applyBorder="1" applyAlignment="1">
      <alignment vertical="center"/>
    </xf>
    <xf numFmtId="0" fontId="6" fillId="5" borderId="31" xfId="0" applyFont="1" applyFill="1" applyBorder="1" applyAlignment="1">
      <alignment vertical="center"/>
    </xf>
    <xf numFmtId="0" fontId="6" fillId="5" borderId="32" xfId="0" applyFont="1" applyFill="1" applyBorder="1" applyAlignment="1">
      <alignment vertical="center"/>
    </xf>
    <xf numFmtId="0" fontId="4" fillId="0" borderId="7" xfId="0" applyFont="1" applyBorder="1" applyAlignment="1">
      <alignment horizontal="center" vertical="center" wrapText="1"/>
    </xf>
    <xf numFmtId="2" fontId="4" fillId="0" borderId="23" xfId="0" applyNumberFormat="1" applyFont="1" applyBorder="1" applyAlignment="1">
      <alignment horizontal="center" vertical="center"/>
    </xf>
    <xf numFmtId="2" fontId="4" fillId="0" borderId="25" xfId="0" applyNumberFormat="1" applyFont="1" applyBorder="1" applyAlignment="1">
      <alignment horizontal="center" vertical="center"/>
    </xf>
    <xf numFmtId="0" fontId="4" fillId="0" borderId="44" xfId="0" applyFont="1" applyBorder="1" applyAlignment="1">
      <alignment horizontal="center" vertical="center"/>
    </xf>
    <xf numFmtId="2" fontId="4" fillId="4" borderId="23" xfId="0" applyNumberFormat="1" applyFont="1" applyFill="1" applyBorder="1" applyAlignment="1">
      <alignment horizontal="center" vertical="center"/>
    </xf>
    <xf numFmtId="2" fontId="4" fillId="0" borderId="5" xfId="0" applyNumberFormat="1" applyFont="1" applyBorder="1" applyAlignment="1">
      <alignment horizontal="center" vertical="center"/>
    </xf>
    <xf numFmtId="2" fontId="4" fillId="0" borderId="6" xfId="0" applyNumberFormat="1" applyFont="1" applyBorder="1" applyAlignment="1">
      <alignment horizontal="center" vertical="center"/>
    </xf>
    <xf numFmtId="2" fontId="4" fillId="0" borderId="7" xfId="0" applyNumberFormat="1" applyFont="1" applyBorder="1" applyAlignment="1">
      <alignment horizontal="center" vertical="center"/>
    </xf>
    <xf numFmtId="0" fontId="3" fillId="0" borderId="15" xfId="0" applyNumberFormat="1" applyFont="1" applyBorder="1" applyAlignment="1">
      <alignment horizontal="center" vertical="center"/>
    </xf>
    <xf numFmtId="0" fontId="3" fillId="0" borderId="28" xfId="0" applyNumberFormat="1" applyFont="1" applyBorder="1" applyAlignment="1">
      <alignment horizontal="center" vertical="center"/>
    </xf>
    <xf numFmtId="0" fontId="6" fillId="0" borderId="13" xfId="0" applyFont="1" applyBorder="1" applyAlignment="1">
      <alignment horizontal="center" vertical="center"/>
    </xf>
    <xf numFmtId="0" fontId="3" fillId="0" borderId="52" xfId="0" applyNumberFormat="1" applyFont="1" applyBorder="1" applyAlignment="1">
      <alignment horizontal="center" vertical="center"/>
    </xf>
    <xf numFmtId="0" fontId="3" fillId="0" borderId="53" xfId="0" applyNumberFormat="1" applyFont="1" applyBorder="1" applyAlignment="1">
      <alignment horizontal="center" vertical="center"/>
    </xf>
    <xf numFmtId="0" fontId="3" fillId="0" borderId="55" xfId="0" applyNumberFormat="1" applyFont="1" applyBorder="1" applyAlignment="1">
      <alignment horizontal="center" vertical="center"/>
    </xf>
    <xf numFmtId="0" fontId="4" fillId="0" borderId="13" xfId="0" applyFont="1" applyBorder="1" applyAlignment="1">
      <alignment horizontal="center" vertical="center"/>
    </xf>
    <xf numFmtId="0" fontId="4" fillId="0" borderId="3" xfId="0" applyFont="1" applyBorder="1" applyAlignment="1">
      <alignment horizontal="center" vertical="center"/>
    </xf>
    <xf numFmtId="2" fontId="3" fillId="0" borderId="1" xfId="0" applyNumberFormat="1" applyFont="1" applyBorder="1" applyAlignment="1">
      <alignment horizontal="center" vertical="center"/>
    </xf>
    <xf numFmtId="2" fontId="8" fillId="4" borderId="23" xfId="0" applyNumberFormat="1" applyFont="1" applyFill="1" applyBorder="1" applyAlignment="1">
      <alignment horizontal="center" vertical="center"/>
    </xf>
    <xf numFmtId="0" fontId="3" fillId="0" borderId="37" xfId="0" applyFont="1" applyBorder="1" applyAlignment="1">
      <alignment horizontal="left" vertical="center"/>
    </xf>
    <xf numFmtId="0" fontId="3" fillId="4" borderId="12" xfId="0" applyNumberFormat="1" applyFont="1" applyFill="1" applyBorder="1" applyAlignment="1">
      <alignment horizontal="center" vertical="center"/>
    </xf>
    <xf numFmtId="0" fontId="4" fillId="4" borderId="13" xfId="0" applyFont="1" applyFill="1" applyBorder="1" applyAlignment="1">
      <alignment horizontal="center" vertical="center"/>
    </xf>
    <xf numFmtId="0" fontId="9" fillId="0" borderId="56" xfId="0" applyFont="1" applyBorder="1" applyAlignment="1">
      <alignment horizontal="center" vertical="center"/>
    </xf>
    <xf numFmtId="0" fontId="4" fillId="0" borderId="12" xfId="0" applyNumberFormat="1" applyFont="1" applyBorder="1" applyAlignment="1">
      <alignment horizontal="center" vertical="center"/>
    </xf>
    <xf numFmtId="0" fontId="6" fillId="0" borderId="13" xfId="0" applyFont="1" applyBorder="1" applyAlignment="1">
      <alignment horizontal="center" vertical="center"/>
    </xf>
    <xf numFmtId="0" fontId="4" fillId="0" borderId="13" xfId="0" applyFont="1" applyBorder="1" applyAlignment="1">
      <alignment horizontal="center" vertical="center"/>
    </xf>
    <xf numFmtId="164" fontId="3" fillId="0" borderId="18" xfId="0" applyNumberFormat="1" applyFont="1" applyBorder="1" applyAlignment="1">
      <alignment horizontal="center" vertical="center"/>
    </xf>
    <xf numFmtId="0" fontId="3" fillId="0" borderId="42" xfId="0" applyFont="1" applyBorder="1" applyAlignment="1">
      <alignment horizontal="center" vertical="center"/>
    </xf>
    <xf numFmtId="0" fontId="4" fillId="0" borderId="3" xfId="0" applyFont="1" applyBorder="1" applyAlignment="1">
      <alignment horizontal="center" vertical="center"/>
    </xf>
    <xf numFmtId="0" fontId="6" fillId="0" borderId="13" xfId="0" applyFont="1" applyBorder="1" applyAlignment="1">
      <alignment horizontal="center" vertical="center"/>
    </xf>
    <xf numFmtId="0" fontId="3" fillId="0" borderId="30" xfId="0" applyNumberFormat="1" applyFont="1" applyBorder="1" applyAlignment="1">
      <alignment horizontal="center" vertical="center"/>
    </xf>
    <xf numFmtId="164" fontId="4" fillId="0" borderId="24" xfId="0" applyNumberFormat="1" applyFont="1" applyBorder="1" applyAlignment="1">
      <alignment horizontal="center" vertical="center"/>
    </xf>
    <xf numFmtId="0" fontId="3" fillId="0" borderId="30" xfId="0" applyNumberFormat="1" applyFont="1" applyBorder="1" applyAlignment="1">
      <alignment horizontal="center" vertical="center"/>
    </xf>
    <xf numFmtId="49" fontId="4" fillId="0" borderId="36" xfId="0" applyNumberFormat="1" applyFont="1" applyBorder="1" applyAlignment="1">
      <alignment horizontal="center" vertical="center"/>
    </xf>
    <xf numFmtId="0" fontId="3" fillId="0" borderId="69" xfId="0" applyFont="1" applyBorder="1" applyAlignment="1">
      <alignment horizontal="left" vertical="center"/>
    </xf>
    <xf numFmtId="0" fontId="3" fillId="0" borderId="28" xfId="0" applyNumberFormat="1" applyFont="1" applyBorder="1" applyAlignment="1">
      <alignment horizontal="center" vertical="center"/>
    </xf>
    <xf numFmtId="0" fontId="3" fillId="0" borderId="0" xfId="0" applyFont="1" applyBorder="1" applyAlignment="1">
      <alignment horizontal="left" vertical="center"/>
    </xf>
    <xf numFmtId="0" fontId="3" fillId="0" borderId="63" xfId="0" applyFont="1" applyBorder="1" applyAlignment="1">
      <alignment vertical="center"/>
    </xf>
    <xf numFmtId="0" fontId="3" fillId="0" borderId="41" xfId="0" applyFont="1" applyBorder="1" applyAlignment="1">
      <alignment horizontal="center" vertical="center"/>
    </xf>
    <xf numFmtId="0" fontId="4" fillId="0" borderId="12" xfId="0" applyNumberFormat="1" applyFont="1" applyBorder="1" applyAlignment="1">
      <alignment horizontal="center" vertical="center"/>
    </xf>
    <xf numFmtId="0" fontId="3" fillId="0" borderId="15" xfId="0" applyNumberFormat="1" applyFont="1" applyBorder="1" applyAlignment="1">
      <alignment horizontal="center" vertical="center"/>
    </xf>
    <xf numFmtId="0" fontId="3" fillId="0" borderId="43" xfId="0" applyFont="1" applyBorder="1" applyAlignment="1">
      <alignment horizontal="center" vertical="center"/>
    </xf>
    <xf numFmtId="0" fontId="4" fillId="0" borderId="23" xfId="0" applyNumberFormat="1" applyFont="1" applyBorder="1" applyAlignment="1">
      <alignment horizontal="center" vertical="center"/>
    </xf>
    <xf numFmtId="0" fontId="4" fillId="0" borderId="15" xfId="0" applyNumberFormat="1" applyFont="1" applyBorder="1" applyAlignment="1">
      <alignment horizontal="center" vertical="top"/>
    </xf>
    <xf numFmtId="0" fontId="4" fillId="0" borderId="44" xfId="0" applyNumberFormat="1" applyFont="1" applyBorder="1" applyAlignment="1">
      <alignment horizontal="center" vertical="center"/>
    </xf>
    <xf numFmtId="0" fontId="4" fillId="0" borderId="15" xfId="0" applyNumberFormat="1" applyFont="1" applyBorder="1" applyAlignment="1">
      <alignment horizontal="center" vertical="center"/>
    </xf>
    <xf numFmtId="0" fontId="4" fillId="0" borderId="12" xfId="0" applyNumberFormat="1" applyFont="1" applyBorder="1" applyAlignment="1">
      <alignment horizontal="center" vertical="center"/>
    </xf>
    <xf numFmtId="0" fontId="4" fillId="0" borderId="15" xfId="0" applyNumberFormat="1" applyFont="1" applyBorder="1" applyAlignment="1">
      <alignment horizontal="center" vertical="center"/>
    </xf>
    <xf numFmtId="0" fontId="4" fillId="0" borderId="15" xfId="0" applyNumberFormat="1" applyFont="1" applyBorder="1" applyAlignment="1">
      <alignment horizontal="center" vertical="center"/>
    </xf>
    <xf numFmtId="0" fontId="4" fillId="0" borderId="12" xfId="0" applyNumberFormat="1" applyFont="1" applyBorder="1" applyAlignment="1">
      <alignment horizontal="center" vertical="center"/>
    </xf>
    <xf numFmtId="0" fontId="3" fillId="0" borderId="28" xfId="0" applyNumberFormat="1"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3" fillId="0" borderId="7" xfId="0" applyFont="1" applyBorder="1" applyAlignment="1">
      <alignment horizontal="center" vertical="center" wrapText="1"/>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55" xfId="0" applyNumberFormat="1" applyFont="1" applyBorder="1" applyAlignment="1">
      <alignment horizontal="center" vertical="center"/>
    </xf>
    <xf numFmtId="0" fontId="3" fillId="0" borderId="39" xfId="0" applyFont="1" applyBorder="1" applyAlignment="1">
      <alignment horizontal="center" vertical="center"/>
    </xf>
    <xf numFmtId="0" fontId="4" fillId="0" borderId="53" xfId="0" applyNumberFormat="1" applyFont="1" applyBorder="1" applyAlignment="1">
      <alignment vertical="top"/>
    </xf>
    <xf numFmtId="0" fontId="4" fillId="0" borderId="55" xfId="0" applyNumberFormat="1" applyFont="1" applyBorder="1" applyAlignment="1">
      <alignment vertical="top"/>
    </xf>
    <xf numFmtId="1" fontId="4" fillId="0" borderId="24" xfId="0" applyNumberFormat="1" applyFont="1" applyBorder="1" applyAlignment="1">
      <alignment horizontal="center" vertical="center"/>
    </xf>
    <xf numFmtId="0" fontId="4" fillId="0" borderId="28" xfId="0" applyNumberFormat="1" applyFont="1" applyBorder="1" applyAlignment="1">
      <alignment vertical="top"/>
    </xf>
    <xf numFmtId="0" fontId="4" fillId="0" borderId="30" xfId="0" applyNumberFormat="1" applyFont="1" applyBorder="1" applyAlignment="1">
      <alignment vertical="top"/>
    </xf>
    <xf numFmtId="0" fontId="4" fillId="0" borderId="52" xfId="0" applyNumberFormat="1" applyFont="1" applyBorder="1" applyAlignment="1">
      <alignment horizontal="center" vertical="center"/>
    </xf>
    <xf numFmtId="0" fontId="4" fillId="0" borderId="60" xfId="0" applyFont="1" applyBorder="1" applyAlignment="1">
      <alignment horizontal="center" vertical="center"/>
    </xf>
    <xf numFmtId="0" fontId="3" fillId="0" borderId="30" xfId="0" applyFont="1" applyBorder="1" applyAlignment="1">
      <alignment vertical="center"/>
    </xf>
    <xf numFmtId="0" fontId="3" fillId="0" borderId="61" xfId="0" applyFont="1" applyBorder="1" applyAlignment="1">
      <alignment vertical="center"/>
    </xf>
    <xf numFmtId="0" fontId="4" fillId="0" borderId="52" xfId="0" applyFont="1" applyBorder="1" applyAlignment="1">
      <alignment vertical="center"/>
    </xf>
    <xf numFmtId="0" fontId="4" fillId="0" borderId="39" xfId="0" applyFont="1" applyBorder="1" applyAlignment="1">
      <alignment horizontal="center" vertical="center"/>
    </xf>
    <xf numFmtId="0" fontId="4" fillId="0" borderId="30" xfId="0" applyFont="1" applyBorder="1" applyAlignment="1">
      <alignment vertical="center"/>
    </xf>
    <xf numFmtId="0" fontId="4" fillId="0" borderId="30" xfId="0" applyNumberFormat="1" applyFont="1" applyBorder="1" applyAlignment="1">
      <alignment horizontal="center" vertical="center"/>
    </xf>
    <xf numFmtId="49" fontId="4" fillId="0" borderId="13" xfId="0" applyNumberFormat="1" applyFont="1" applyBorder="1" applyAlignment="1">
      <alignment horizontal="center" vertical="center"/>
    </xf>
    <xf numFmtId="1" fontId="3" fillId="0" borderId="18" xfId="0" applyNumberFormat="1" applyFont="1" applyBorder="1" applyAlignment="1">
      <alignment horizontal="center" vertical="center"/>
    </xf>
    <xf numFmtId="1" fontId="3" fillId="0" borderId="9" xfId="0" applyNumberFormat="1" applyFont="1" applyBorder="1" applyAlignment="1">
      <alignment horizontal="center" vertical="center"/>
    </xf>
    <xf numFmtId="0" fontId="4" fillId="0" borderId="42" xfId="0" applyFont="1" applyBorder="1" applyAlignment="1">
      <alignment horizontal="center" vertical="center"/>
    </xf>
    <xf numFmtId="2" fontId="3" fillId="0" borderId="18" xfId="0" applyNumberFormat="1" applyFont="1" applyBorder="1" applyAlignment="1">
      <alignment horizontal="center" vertical="center"/>
    </xf>
    <xf numFmtId="0" fontId="4" fillId="0" borderId="30" xfId="0" applyFont="1" applyBorder="1" applyAlignment="1">
      <alignment horizontal="center" vertical="center"/>
    </xf>
    <xf numFmtId="2" fontId="4" fillId="0" borderId="38" xfId="0" applyNumberFormat="1" applyFont="1" applyBorder="1" applyAlignment="1">
      <alignment horizontal="center" vertical="center"/>
    </xf>
    <xf numFmtId="2" fontId="4" fillId="0" borderId="44" xfId="0" applyNumberFormat="1"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3" fillId="0" borderId="28" xfId="0" applyFont="1" applyBorder="1"/>
    <xf numFmtId="0" fontId="4" fillId="0" borderId="13" xfId="0" applyFont="1" applyBorder="1" applyAlignment="1">
      <alignment horizontal="left" vertical="center"/>
    </xf>
    <xf numFmtId="0" fontId="3" fillId="0" borderId="67" xfId="0" applyFont="1" applyBorder="1" applyAlignment="1">
      <alignment horizontal="left" vertical="center"/>
    </xf>
    <xf numFmtId="0" fontId="4" fillId="0" borderId="16" xfId="0" applyFont="1" applyBorder="1" applyAlignment="1">
      <alignment vertical="center"/>
    </xf>
    <xf numFmtId="0" fontId="3" fillId="0" borderId="7" xfId="0" applyFont="1" applyBorder="1" applyAlignment="1">
      <alignment horizontal="center" vertical="center" wrapText="1"/>
    </xf>
    <xf numFmtId="0" fontId="4" fillId="0" borderId="44" xfId="0" applyNumberFormat="1" applyFont="1" applyBorder="1" applyAlignment="1">
      <alignment horizontal="center" vertical="top"/>
    </xf>
    <xf numFmtId="0" fontId="4" fillId="0" borderId="12" xfId="0" applyNumberFormat="1" applyFont="1" applyBorder="1" applyAlignment="1">
      <alignment horizontal="center" vertical="top"/>
    </xf>
    <xf numFmtId="0" fontId="4" fillId="0" borderId="23" xfId="0" applyNumberFormat="1" applyFont="1" applyBorder="1" applyAlignment="1">
      <alignment horizontal="center" vertical="top"/>
    </xf>
    <xf numFmtId="0" fontId="3" fillId="0" borderId="31" xfId="0" applyFont="1" applyBorder="1" applyAlignment="1">
      <alignment horizontal="left" vertical="center"/>
    </xf>
    <xf numFmtId="0" fontId="3" fillId="0" borderId="28" xfId="0" applyNumberFormat="1" applyFont="1" applyBorder="1" applyAlignment="1">
      <alignment horizontal="center" vertical="center"/>
    </xf>
    <xf numFmtId="0" fontId="3" fillId="0" borderId="65" xfId="0" applyFont="1" applyBorder="1" applyAlignment="1">
      <alignment horizontal="center" vertical="center"/>
    </xf>
    <xf numFmtId="0" fontId="9" fillId="0" borderId="28" xfId="0" applyFont="1" applyBorder="1" applyAlignment="1">
      <alignment horizontal="left" vertical="center"/>
    </xf>
    <xf numFmtId="0" fontId="3" fillId="0" borderId="53" xfId="0" applyFont="1" applyBorder="1" applyAlignment="1">
      <alignment horizontal="left" vertical="center"/>
    </xf>
    <xf numFmtId="0" fontId="3" fillId="0" borderId="28" xfId="0" applyNumberFormat="1" applyFont="1" applyBorder="1" applyAlignment="1">
      <alignment horizontal="center" vertical="center"/>
    </xf>
    <xf numFmtId="0" fontId="3" fillId="0" borderId="53" xfId="0" applyFont="1" applyBorder="1" applyAlignment="1">
      <alignment vertical="center"/>
    </xf>
    <xf numFmtId="2" fontId="4" fillId="0" borderId="25" xfId="0" applyNumberFormat="1" applyFont="1" applyBorder="1" applyAlignment="1">
      <alignment horizontal="center" vertical="center" wrapText="1"/>
    </xf>
    <xf numFmtId="49" fontId="3" fillId="3" borderId="31" xfId="0" applyNumberFormat="1" applyFont="1" applyFill="1" applyBorder="1" applyAlignment="1">
      <alignment horizontal="center" vertical="center"/>
    </xf>
    <xf numFmtId="49" fontId="5" fillId="5" borderId="31" xfId="0" applyNumberFormat="1" applyFont="1" applyFill="1" applyBorder="1" applyAlignment="1">
      <alignment horizontal="center" vertical="center"/>
    </xf>
    <xf numFmtId="49" fontId="3" fillId="0" borderId="35" xfId="0" applyNumberFormat="1" applyFont="1" applyBorder="1" applyAlignment="1">
      <alignment horizontal="center" vertical="center"/>
    </xf>
    <xf numFmtId="49" fontId="3" fillId="0" borderId="13" xfId="0" applyNumberFormat="1" applyFont="1" applyBorder="1" applyAlignment="1">
      <alignment horizontal="center" vertical="center"/>
    </xf>
    <xf numFmtId="49" fontId="3" fillId="4" borderId="0" xfId="0" applyNumberFormat="1" applyFont="1" applyFill="1" applyBorder="1" applyAlignment="1">
      <alignment horizontal="center" vertical="center"/>
    </xf>
    <xf numFmtId="49" fontId="3" fillId="0" borderId="31" xfId="0" applyNumberFormat="1" applyFont="1" applyBorder="1" applyAlignment="1">
      <alignment horizontal="center" vertical="center"/>
    </xf>
    <xf numFmtId="49" fontId="5" fillId="5" borderId="0" xfId="0" applyNumberFormat="1" applyFont="1" applyFill="1" applyAlignment="1">
      <alignment vertical="center"/>
    </xf>
    <xf numFmtId="49" fontId="3" fillId="4" borderId="0" xfId="0" applyNumberFormat="1" applyFont="1" applyFill="1" applyBorder="1" applyAlignment="1">
      <alignment vertical="center"/>
    </xf>
    <xf numFmtId="49" fontId="3" fillId="0" borderId="43" xfId="0" applyNumberFormat="1" applyFont="1" applyBorder="1" applyAlignment="1">
      <alignment horizontal="center" vertical="center"/>
    </xf>
    <xf numFmtId="49" fontId="3" fillId="4" borderId="16" xfId="0" applyNumberFormat="1" applyFont="1" applyFill="1" applyBorder="1" applyAlignment="1">
      <alignment horizontal="center" vertical="center"/>
    </xf>
    <xf numFmtId="49" fontId="3" fillId="4" borderId="31" xfId="0" applyNumberFormat="1" applyFont="1" applyFill="1" applyBorder="1" applyAlignment="1">
      <alignment horizontal="center" vertical="center"/>
    </xf>
    <xf numFmtId="49" fontId="4" fillId="0" borderId="31" xfId="0" applyNumberFormat="1" applyFont="1" applyBorder="1" applyAlignment="1">
      <alignment horizontal="center" vertical="center"/>
    </xf>
    <xf numFmtId="49" fontId="5" fillId="5" borderId="13" xfId="0" applyNumberFormat="1" applyFont="1" applyFill="1" applyBorder="1" applyAlignment="1">
      <alignment vertical="center"/>
    </xf>
    <xf numFmtId="49" fontId="5" fillId="5" borderId="13" xfId="0" applyNumberFormat="1" applyFont="1" applyFill="1" applyBorder="1" applyAlignment="1">
      <alignment horizontal="center" vertical="center"/>
    </xf>
    <xf numFmtId="49" fontId="4" fillId="0" borderId="13" xfId="0" applyNumberFormat="1" applyFont="1" applyBorder="1" applyAlignment="1">
      <alignment vertical="center"/>
    </xf>
    <xf numFmtId="49" fontId="4" fillId="4" borderId="16" xfId="0" applyNumberFormat="1" applyFont="1" applyFill="1" applyBorder="1" applyAlignment="1">
      <alignment vertical="center"/>
    </xf>
    <xf numFmtId="49" fontId="3" fillId="4" borderId="31" xfId="0" applyNumberFormat="1" applyFont="1" applyFill="1" applyBorder="1" applyAlignment="1">
      <alignment vertical="center"/>
    </xf>
    <xf numFmtId="49" fontId="4" fillId="4" borderId="16" xfId="0" applyNumberFormat="1" applyFont="1" applyFill="1" applyBorder="1" applyAlignment="1">
      <alignment horizontal="center" vertical="center"/>
    </xf>
    <xf numFmtId="49" fontId="4" fillId="4" borderId="42" xfId="0" applyNumberFormat="1" applyFont="1" applyFill="1" applyBorder="1" applyAlignment="1">
      <alignment horizontal="center" vertical="center"/>
    </xf>
    <xf numFmtId="49" fontId="0" fillId="0" borderId="0" xfId="0" applyNumberFormat="1" applyAlignment="1">
      <alignment vertical="center"/>
    </xf>
    <xf numFmtId="49" fontId="3" fillId="0" borderId="0" xfId="0" applyNumberFormat="1" applyFont="1" applyAlignment="1">
      <alignment horizontal="center" vertical="center"/>
    </xf>
    <xf numFmtId="0" fontId="4" fillId="0" borderId="31" xfId="0" applyFont="1" applyBorder="1" applyAlignment="1">
      <alignment horizontal="left" vertical="center"/>
    </xf>
    <xf numFmtId="1" fontId="3" fillId="0" borderId="22" xfId="0" applyNumberFormat="1" applyFont="1" applyBorder="1" applyAlignment="1">
      <alignment horizontal="center" vertical="center"/>
    </xf>
    <xf numFmtId="0" fontId="3" fillId="0" borderId="70" xfId="0" applyFont="1" applyBorder="1" applyAlignment="1">
      <alignment horizontal="left" vertical="center"/>
    </xf>
    <xf numFmtId="0" fontId="3" fillId="0" borderId="28" xfId="0" applyNumberFormat="1" applyFont="1" applyBorder="1" applyAlignment="1">
      <alignment horizontal="center" vertical="center"/>
    </xf>
    <xf numFmtId="0" fontId="3" fillId="0" borderId="28" xfId="0" applyFont="1" applyBorder="1" applyAlignment="1">
      <alignment horizontal="left" vertical="center"/>
    </xf>
    <xf numFmtId="0" fontId="3" fillId="0" borderId="28" xfId="0" applyNumberFormat="1" applyFont="1" applyBorder="1" applyAlignment="1">
      <alignment horizontal="center" vertical="center"/>
    </xf>
    <xf numFmtId="0" fontId="3" fillId="0" borderId="7" xfId="0" applyFont="1" applyBorder="1" applyAlignment="1">
      <alignment horizontal="center" vertical="center" wrapText="1"/>
    </xf>
    <xf numFmtId="0" fontId="4" fillId="0" borderId="6" xfId="0" applyFont="1" applyBorder="1" applyAlignment="1">
      <alignment horizontal="center" vertical="center"/>
    </xf>
    <xf numFmtId="0" fontId="3" fillId="0" borderId="30" xfId="0" applyFont="1" applyBorder="1" applyAlignment="1">
      <alignment horizontal="left" vertical="center"/>
    </xf>
    <xf numFmtId="0" fontId="4" fillId="0" borderId="30" xfId="0" applyFont="1" applyBorder="1" applyAlignment="1">
      <alignment horizontal="left" vertical="center"/>
    </xf>
    <xf numFmtId="2" fontId="3" fillId="0" borderId="11" xfId="0" applyNumberFormat="1" applyFont="1" applyBorder="1" applyAlignment="1">
      <alignment horizontal="center" vertical="center"/>
    </xf>
    <xf numFmtId="0" fontId="4" fillId="0" borderId="12" xfId="0" applyNumberFormat="1" applyFont="1" applyBorder="1" applyAlignment="1">
      <alignment horizontal="center" vertical="center"/>
    </xf>
    <xf numFmtId="0" fontId="3" fillId="0" borderId="34" xfId="0" applyFont="1" applyBorder="1" applyAlignment="1">
      <alignment horizontal="center" vertical="center"/>
    </xf>
    <xf numFmtId="0" fontId="3" fillId="0" borderId="56" xfId="0" applyFont="1" applyBorder="1" applyAlignment="1">
      <alignment horizontal="center" vertical="center"/>
    </xf>
    <xf numFmtId="0" fontId="4" fillId="0" borderId="24" xfId="0" applyNumberFormat="1" applyFont="1" applyBorder="1" applyAlignment="1">
      <alignment horizontal="center" vertical="center"/>
    </xf>
    <xf numFmtId="0" fontId="4" fillId="0" borderId="25" xfId="0" applyNumberFormat="1" applyFont="1" applyBorder="1" applyAlignment="1">
      <alignment horizontal="center" vertical="center"/>
    </xf>
    <xf numFmtId="0" fontId="3" fillId="0" borderId="48" xfId="0" applyFont="1" applyBorder="1" applyAlignment="1">
      <alignment horizontal="left" vertical="center"/>
    </xf>
    <xf numFmtId="1" fontId="3" fillId="0" borderId="1" xfId="0" applyNumberFormat="1" applyFont="1" applyBorder="1" applyAlignment="1">
      <alignment horizontal="center" vertical="center"/>
    </xf>
    <xf numFmtId="0" fontId="3" fillId="0" borderId="28" xfId="0" applyFont="1" applyBorder="1" applyAlignment="1">
      <alignment vertical="center"/>
    </xf>
    <xf numFmtId="0" fontId="3" fillId="0" borderId="71" xfId="0" applyFont="1" applyBorder="1" applyAlignment="1">
      <alignment horizontal="left" vertical="center"/>
    </xf>
    <xf numFmtId="0" fontId="3" fillId="0" borderId="51" xfId="0" applyFont="1" applyBorder="1" applyAlignment="1">
      <alignment horizontal="left" vertical="center"/>
    </xf>
    <xf numFmtId="0" fontId="9" fillId="0" borderId="71" xfId="0" applyFont="1" applyBorder="1" applyAlignment="1">
      <alignment horizontal="left" vertical="center"/>
    </xf>
    <xf numFmtId="49" fontId="4" fillId="0" borderId="44" xfId="0" applyNumberFormat="1" applyFont="1" applyBorder="1" applyAlignment="1">
      <alignment horizontal="center" vertical="center"/>
    </xf>
    <xf numFmtId="49" fontId="4" fillId="0" borderId="53" xfId="0" applyNumberFormat="1" applyFont="1" applyBorder="1" applyAlignment="1">
      <alignment horizontal="center" vertical="center"/>
    </xf>
    <xf numFmtId="49" fontId="3" fillId="0" borderId="62" xfId="0" applyNumberFormat="1" applyFont="1" applyBorder="1" applyAlignment="1">
      <alignment horizontal="center" vertical="center"/>
    </xf>
    <xf numFmtId="49" fontId="3" fillId="0" borderId="64" xfId="0" applyNumberFormat="1" applyFont="1" applyBorder="1" applyAlignment="1">
      <alignment horizontal="center" vertical="center"/>
    </xf>
    <xf numFmtId="49" fontId="3" fillId="0" borderId="69" xfId="0" applyNumberFormat="1" applyFont="1" applyBorder="1" applyAlignment="1">
      <alignment horizontal="center" vertical="center"/>
    </xf>
    <xf numFmtId="49" fontId="3" fillId="0" borderId="53" xfId="0" applyNumberFormat="1" applyFont="1" applyBorder="1" applyAlignment="1">
      <alignment horizontal="center" vertical="center"/>
    </xf>
    <xf numFmtId="49" fontId="3" fillId="0" borderId="63" xfId="0" applyNumberFormat="1" applyFont="1" applyBorder="1" applyAlignment="1">
      <alignment horizontal="center" vertical="center"/>
    </xf>
    <xf numFmtId="0" fontId="3" fillId="0" borderId="37" xfId="0" applyFont="1" applyBorder="1" applyAlignment="1">
      <alignment vertical="center"/>
    </xf>
    <xf numFmtId="0" fontId="3" fillId="0" borderId="71" xfId="0" applyFont="1" applyBorder="1" applyAlignment="1">
      <alignment vertical="center"/>
    </xf>
    <xf numFmtId="49" fontId="4" fillId="0" borderId="61" xfId="0" applyNumberFormat="1" applyFont="1" applyBorder="1" applyAlignment="1">
      <alignment horizontal="center" vertical="center"/>
    </xf>
    <xf numFmtId="49" fontId="4" fillId="0" borderId="62" xfId="0" applyNumberFormat="1" applyFont="1" applyBorder="1" applyAlignment="1">
      <alignment horizontal="center" vertical="center"/>
    </xf>
    <xf numFmtId="49" fontId="4" fillId="0" borderId="55" xfId="0" applyNumberFormat="1" applyFont="1" applyBorder="1" applyAlignment="1">
      <alignment horizontal="center" vertical="center"/>
    </xf>
    <xf numFmtId="49" fontId="4" fillId="0" borderId="52" xfId="0" applyNumberFormat="1" applyFont="1" applyBorder="1" applyAlignment="1">
      <alignment horizontal="center" vertical="center"/>
    </xf>
    <xf numFmtId="49" fontId="3" fillId="0" borderId="61" xfId="0" applyNumberFormat="1" applyFont="1" applyBorder="1" applyAlignment="1">
      <alignment horizontal="center" vertical="center"/>
    </xf>
    <xf numFmtId="0" fontId="9" fillId="0" borderId="35" xfId="0" applyFont="1" applyBorder="1" applyAlignment="1">
      <alignment horizontal="center" vertical="center"/>
    </xf>
    <xf numFmtId="49" fontId="3" fillId="0" borderId="55" xfId="0" applyNumberFormat="1" applyFont="1" applyBorder="1" applyAlignment="1">
      <alignment horizontal="center" vertical="center"/>
    </xf>
    <xf numFmtId="0" fontId="3" fillId="0" borderId="55" xfId="0" applyFont="1" applyBorder="1" applyAlignment="1">
      <alignment horizontal="left" vertical="center"/>
    </xf>
    <xf numFmtId="0" fontId="3" fillId="0" borderId="21" xfId="0" applyFont="1" applyBorder="1" applyAlignment="1">
      <alignment horizontal="center" vertical="center"/>
    </xf>
    <xf numFmtId="164" fontId="3" fillId="0" borderId="26" xfId="0" applyNumberFormat="1"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2" xfId="0" applyNumberFormat="1" applyFont="1" applyBorder="1" applyAlignment="1">
      <alignment horizontal="center" vertical="center"/>
    </xf>
    <xf numFmtId="0" fontId="6" fillId="0" borderId="13" xfId="0" applyFont="1" applyBorder="1" applyAlignment="1">
      <alignment horizontal="center" vertical="center"/>
    </xf>
    <xf numFmtId="0" fontId="4" fillId="0" borderId="12" xfId="0" applyNumberFormat="1"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14" xfId="0" applyFont="1" applyBorder="1" applyAlignment="1">
      <alignment horizontal="center" vertical="center"/>
    </xf>
    <xf numFmtId="0" fontId="3" fillId="0" borderId="4" xfId="0" applyFont="1" applyBorder="1" applyAlignment="1">
      <alignment horizontal="center" vertical="center" wrapText="1"/>
    </xf>
    <xf numFmtId="0" fontId="4" fillId="0" borderId="3" xfId="0" applyFont="1" applyBorder="1" applyAlignment="1">
      <alignment horizontal="center" vertical="center"/>
    </xf>
    <xf numFmtId="0" fontId="8" fillId="0" borderId="12" xfId="0" applyFont="1" applyBorder="1" applyAlignment="1">
      <alignment vertical="center"/>
    </xf>
    <xf numFmtId="0" fontId="3" fillId="0" borderId="72" xfId="0" applyFont="1" applyBorder="1" applyAlignment="1">
      <alignment vertical="center"/>
    </xf>
    <xf numFmtId="49" fontId="3" fillId="0" borderId="44" xfId="0" applyNumberFormat="1" applyFont="1" applyBorder="1" applyAlignment="1">
      <alignment horizontal="center" vertical="center"/>
    </xf>
    <xf numFmtId="0" fontId="10" fillId="0" borderId="46" xfId="0" applyFont="1" applyBorder="1"/>
    <xf numFmtId="0" fontId="10" fillId="0" borderId="73" xfId="0" applyFont="1" applyBorder="1"/>
    <xf numFmtId="49" fontId="4" fillId="0" borderId="63" xfId="0" applyNumberFormat="1" applyFont="1" applyBorder="1" applyAlignment="1">
      <alignment horizontal="center" vertical="center"/>
    </xf>
    <xf numFmtId="0" fontId="3" fillId="0" borderId="69" xfId="0" applyFont="1" applyBorder="1" applyAlignment="1">
      <alignment vertical="center"/>
    </xf>
    <xf numFmtId="0" fontId="3" fillId="0" borderId="48" xfId="0" applyFont="1" applyBorder="1" applyAlignment="1">
      <alignment vertical="center"/>
    </xf>
    <xf numFmtId="0" fontId="4" fillId="0" borderId="41" xfId="0" applyFont="1" applyBorder="1" applyAlignment="1">
      <alignment horizontal="center" vertical="center"/>
    </xf>
    <xf numFmtId="0" fontId="3" fillId="0" borderId="72" xfId="0" applyFont="1" applyBorder="1" applyAlignment="1">
      <alignment horizontal="left" vertical="center"/>
    </xf>
    <xf numFmtId="0" fontId="4" fillId="0" borderId="38" xfId="0" applyFont="1" applyBorder="1" applyAlignment="1">
      <alignment horizontal="left" vertical="center"/>
    </xf>
    <xf numFmtId="0" fontId="4" fillId="0" borderId="40" xfId="0" applyFont="1" applyBorder="1" applyAlignment="1">
      <alignment horizontal="center" vertical="center"/>
    </xf>
    <xf numFmtId="0" fontId="5" fillId="0" borderId="71" xfId="0" applyFont="1" applyBorder="1" applyAlignment="1">
      <alignment horizontal="left" vertical="center"/>
    </xf>
    <xf numFmtId="0" fontId="6" fillId="0" borderId="0" xfId="0" applyFont="1" applyBorder="1" applyAlignment="1">
      <alignment horizontal="center" vertical="center"/>
    </xf>
    <xf numFmtId="0" fontId="5" fillId="5" borderId="14" xfId="0" applyFont="1" applyFill="1" applyBorder="1" applyAlignment="1">
      <alignment vertical="center"/>
    </xf>
    <xf numFmtId="0" fontId="4" fillId="0" borderId="44" xfId="0" applyFont="1" applyBorder="1" applyAlignment="1">
      <alignment horizontal="center" vertical="center" wrapText="1"/>
    </xf>
    <xf numFmtId="0" fontId="4" fillId="4" borderId="44" xfId="0" applyFont="1" applyFill="1" applyBorder="1" applyAlignment="1">
      <alignment horizontal="center" vertical="center"/>
    </xf>
    <xf numFmtId="0" fontId="4" fillId="4" borderId="12" xfId="0" applyFont="1" applyFill="1" applyBorder="1" applyAlignment="1">
      <alignment horizontal="center" vertical="center"/>
    </xf>
    <xf numFmtId="0" fontId="4" fillId="0" borderId="15" xfId="0" applyFont="1" applyBorder="1" applyAlignment="1">
      <alignment horizontal="center" vertical="center"/>
    </xf>
    <xf numFmtId="0" fontId="9" fillId="0" borderId="37" xfId="0" applyFont="1" applyBorder="1" applyAlignment="1">
      <alignment horizontal="left" vertical="center"/>
    </xf>
    <xf numFmtId="0" fontId="8" fillId="4" borderId="12" xfId="0" applyFont="1" applyFill="1" applyBorder="1" applyAlignment="1">
      <alignment horizontal="center" vertical="center"/>
    </xf>
    <xf numFmtId="0" fontId="3" fillId="0" borderId="37" xfId="0" applyFont="1" applyBorder="1" applyAlignment="1">
      <alignment horizontal="center" vertical="center"/>
    </xf>
    <xf numFmtId="0" fontId="3" fillId="0" borderId="68" xfId="0" applyFont="1" applyBorder="1" applyAlignment="1">
      <alignment horizontal="center" vertical="center"/>
    </xf>
    <xf numFmtId="0" fontId="3" fillId="0" borderId="10" xfId="0" applyFont="1" applyBorder="1" applyAlignment="1">
      <alignment horizontal="center" vertical="center"/>
    </xf>
    <xf numFmtId="0" fontId="5" fillId="0" borderId="70" xfId="0" applyFont="1" applyBorder="1" applyAlignment="1">
      <alignment horizontal="left" vertical="center"/>
    </xf>
    <xf numFmtId="2" fontId="4" fillId="0" borderId="41" xfId="0" applyNumberFormat="1" applyFont="1" applyBorder="1" applyAlignment="1">
      <alignment horizontal="center" vertical="center"/>
    </xf>
    <xf numFmtId="164" fontId="4" fillId="0" borderId="6" xfId="0" applyNumberFormat="1" applyFont="1" applyBorder="1" applyAlignment="1">
      <alignment horizontal="center" vertical="center"/>
    </xf>
    <xf numFmtId="0" fontId="4" fillId="0" borderId="12" xfId="0" applyFont="1" applyBorder="1" applyAlignment="1">
      <alignment horizontal="left" vertical="center"/>
    </xf>
    <xf numFmtId="0" fontId="3" fillId="0" borderId="51" xfId="0" applyFont="1" applyBorder="1" applyAlignment="1">
      <alignment vertical="center"/>
    </xf>
    <xf numFmtId="0" fontId="9" fillId="0" borderId="45" xfId="0" applyFont="1" applyBorder="1" applyAlignment="1">
      <alignment horizontal="center" vertical="center"/>
    </xf>
    <xf numFmtId="0" fontId="4" fillId="0" borderId="0" xfId="0" applyFont="1" applyBorder="1" applyAlignment="1">
      <alignment horizontal="center" vertical="center"/>
    </xf>
    <xf numFmtId="0" fontId="5" fillId="5" borderId="13" xfId="0" applyFont="1" applyFill="1" applyBorder="1" applyAlignment="1">
      <alignment horizontal="center" vertical="center"/>
    </xf>
    <xf numFmtId="0" fontId="5" fillId="5" borderId="14" xfId="0" applyFont="1" applyFill="1" applyBorder="1" applyAlignment="1">
      <alignment horizontal="center" vertical="center" wrapText="1"/>
    </xf>
    <xf numFmtId="0" fontId="6" fillId="5" borderId="13" xfId="0" applyFont="1" applyFill="1" applyBorder="1" applyAlignment="1">
      <alignment horizontal="center" vertical="center"/>
    </xf>
    <xf numFmtId="0" fontId="3" fillId="0" borderId="66" xfId="0" applyFont="1" applyBorder="1" applyAlignment="1">
      <alignment horizontal="left" vertical="center"/>
    </xf>
    <xf numFmtId="2" fontId="4" fillId="0" borderId="36" xfId="0" applyNumberFormat="1" applyFont="1" applyBorder="1" applyAlignment="1">
      <alignment horizontal="center" vertical="center"/>
    </xf>
    <xf numFmtId="0" fontId="5" fillId="0" borderId="35" xfId="0" applyFont="1" applyBorder="1" applyAlignment="1">
      <alignment horizontal="center" vertical="center"/>
    </xf>
    <xf numFmtId="0" fontId="5" fillId="0" borderId="56" xfId="0" applyFont="1" applyBorder="1" applyAlignment="1">
      <alignment horizontal="center" vertical="center"/>
    </xf>
    <xf numFmtId="49" fontId="5" fillId="0" borderId="62" xfId="0" applyNumberFormat="1" applyFont="1" applyBorder="1" applyAlignment="1">
      <alignment horizontal="left" vertical="center"/>
    </xf>
    <xf numFmtId="49" fontId="5" fillId="0" borderId="63" xfId="0" applyNumberFormat="1" applyFont="1" applyBorder="1" applyAlignment="1">
      <alignment horizontal="left" vertical="center"/>
    </xf>
    <xf numFmtId="0" fontId="9" fillId="0" borderId="59" xfId="0" applyFont="1" applyBorder="1" applyAlignment="1">
      <alignment horizontal="center" vertical="center"/>
    </xf>
    <xf numFmtId="49" fontId="4" fillId="0" borderId="69" xfId="0" applyNumberFormat="1" applyFont="1" applyBorder="1" applyAlignment="1">
      <alignment horizontal="center" vertical="center"/>
    </xf>
    <xf numFmtId="49" fontId="4" fillId="0" borderId="64" xfId="0" applyNumberFormat="1" applyFont="1" applyBorder="1" applyAlignment="1">
      <alignment horizontal="center" vertical="center"/>
    </xf>
    <xf numFmtId="2" fontId="8" fillId="4" borderId="14" xfId="0" applyNumberFormat="1" applyFont="1" applyFill="1" applyBorder="1" applyAlignment="1">
      <alignment horizontal="center" vertical="center"/>
    </xf>
    <xf numFmtId="2" fontId="8" fillId="4" borderId="44" xfId="0" applyNumberFormat="1" applyFont="1" applyFill="1" applyBorder="1" applyAlignment="1">
      <alignment horizontal="center" vertical="center"/>
    </xf>
    <xf numFmtId="2" fontId="8" fillId="4" borderId="13" xfId="0" applyNumberFormat="1" applyFont="1" applyFill="1" applyBorder="1" applyAlignment="1">
      <alignment horizontal="center" vertical="center"/>
    </xf>
    <xf numFmtId="0" fontId="4" fillId="0" borderId="16" xfId="0" applyFont="1" applyBorder="1" applyAlignment="1">
      <alignment horizontal="center" vertical="center"/>
    </xf>
    <xf numFmtId="0" fontId="4" fillId="4" borderId="32" xfId="0" applyFont="1" applyFill="1" applyBorder="1" applyAlignment="1">
      <alignment horizontal="center" vertical="center"/>
    </xf>
    <xf numFmtId="49" fontId="4" fillId="0" borderId="16" xfId="0" applyNumberFormat="1" applyFont="1" applyBorder="1" applyAlignment="1">
      <alignment horizontal="center" vertical="center"/>
    </xf>
    <xf numFmtId="0" fontId="3" fillId="3" borderId="12" xfId="0" applyFont="1" applyFill="1" applyBorder="1" applyAlignment="1">
      <alignment vertical="center"/>
    </xf>
    <xf numFmtId="0" fontId="3" fillId="3" borderId="13" xfId="0" applyFont="1" applyFill="1" applyBorder="1" applyAlignment="1">
      <alignment vertical="center"/>
    </xf>
    <xf numFmtId="49" fontId="3" fillId="3" borderId="13" xfId="0" applyNumberFormat="1" applyFont="1" applyFill="1" applyBorder="1" applyAlignment="1">
      <alignment vertical="center"/>
    </xf>
    <xf numFmtId="0" fontId="3" fillId="3" borderId="14" xfId="0" applyFont="1" applyFill="1" applyBorder="1" applyAlignment="1">
      <alignment vertical="center"/>
    </xf>
    <xf numFmtId="0" fontId="3" fillId="0" borderId="49" xfId="0" applyFont="1" applyBorder="1" applyAlignment="1">
      <alignment horizontal="left" vertical="center"/>
    </xf>
    <xf numFmtId="49" fontId="4" fillId="0" borderId="15" xfId="0" applyNumberFormat="1" applyFont="1" applyBorder="1" applyAlignment="1">
      <alignment horizontal="center" vertical="center"/>
    </xf>
    <xf numFmtId="0" fontId="4" fillId="0" borderId="17" xfId="0" applyFont="1" applyBorder="1" applyAlignment="1">
      <alignment horizontal="center" vertical="center"/>
    </xf>
    <xf numFmtId="0" fontId="3" fillId="0" borderId="70" xfId="0" applyFont="1" applyBorder="1" applyAlignment="1">
      <alignment vertical="center"/>
    </xf>
    <xf numFmtId="1" fontId="4" fillId="0" borderId="31" xfId="0" applyNumberFormat="1" applyFont="1" applyBorder="1" applyAlignment="1" applyProtection="1">
      <alignment horizontal="center" vertical="center"/>
      <protection locked="0"/>
    </xf>
    <xf numFmtId="0" fontId="0" fillId="0" borderId="0" xfId="0" applyBorder="1" applyAlignment="1">
      <alignment vertical="center" wrapText="1"/>
    </xf>
    <xf numFmtId="1" fontId="4" fillId="0" borderId="38" xfId="0" applyNumberFormat="1" applyFont="1" applyBorder="1" applyAlignment="1">
      <alignment horizontal="center" vertical="center"/>
    </xf>
    <xf numFmtId="2" fontId="4" fillId="4" borderId="12" xfId="0" applyNumberFormat="1" applyFont="1" applyFill="1" applyBorder="1" applyAlignment="1">
      <alignment horizontal="center" vertical="center"/>
    </xf>
    <xf numFmtId="2" fontId="4" fillId="4" borderId="44" xfId="0" applyNumberFormat="1" applyFont="1" applyFill="1" applyBorder="1" applyAlignment="1">
      <alignment horizontal="center" vertical="center"/>
    </xf>
    <xf numFmtId="2" fontId="4" fillId="4" borderId="13" xfId="0" applyNumberFormat="1" applyFont="1" applyFill="1" applyBorder="1" applyAlignment="1">
      <alignment horizontal="center" vertical="center"/>
    </xf>
    <xf numFmtId="2" fontId="4" fillId="0" borderId="14" xfId="0" applyNumberFormat="1" applyFont="1" applyBorder="1" applyAlignment="1">
      <alignment horizontal="center" vertical="center"/>
    </xf>
    <xf numFmtId="0" fontId="4" fillId="0" borderId="52" xfId="0" applyFont="1" applyBorder="1" applyAlignment="1">
      <alignment horizontal="center" vertical="center"/>
    </xf>
    <xf numFmtId="2" fontId="4" fillId="0" borderId="52" xfId="0" applyNumberFormat="1" applyFont="1" applyBorder="1" applyAlignment="1">
      <alignment horizontal="center" vertical="center"/>
    </xf>
    <xf numFmtId="2" fontId="4" fillId="0" borderId="17" xfId="0" applyNumberFormat="1" applyFont="1" applyBorder="1" applyAlignment="1">
      <alignment horizontal="center" vertical="center"/>
    </xf>
    <xf numFmtId="0" fontId="4" fillId="0" borderId="15" xfId="0" applyFont="1" applyBorder="1" applyAlignment="1">
      <alignment vertical="center"/>
    </xf>
    <xf numFmtId="0" fontId="3" fillId="0" borderId="14" xfId="0" applyFont="1" applyBorder="1" applyAlignment="1">
      <alignment horizontal="center" vertical="center"/>
    </xf>
    <xf numFmtId="2" fontId="4" fillId="0" borderId="13" xfId="0" applyNumberFormat="1" applyFont="1" applyBorder="1" applyAlignment="1">
      <alignment horizontal="center" vertical="center"/>
    </xf>
    <xf numFmtId="0" fontId="3" fillId="0" borderId="74" xfId="0" applyFont="1" applyBorder="1" applyAlignment="1">
      <alignment horizontal="center" vertical="center"/>
    </xf>
    <xf numFmtId="0" fontId="9" fillId="0" borderId="33" xfId="0" applyFont="1" applyBorder="1" applyAlignment="1">
      <alignment horizontal="center" vertical="center"/>
    </xf>
    <xf numFmtId="49" fontId="8" fillId="0" borderId="44" xfId="0" applyNumberFormat="1" applyFont="1" applyBorder="1" applyAlignment="1">
      <alignment horizontal="center" vertical="center"/>
    </xf>
    <xf numFmtId="0" fontId="3" fillId="0" borderId="46" xfId="0" applyFont="1" applyBorder="1" applyAlignment="1">
      <alignment vertical="center"/>
    </xf>
    <xf numFmtId="0" fontId="3" fillId="0" borderId="50" xfId="0" applyFont="1" applyBorder="1" applyAlignment="1">
      <alignment vertical="center"/>
    </xf>
    <xf numFmtId="0" fontId="3" fillId="0" borderId="47" xfId="0" applyFont="1" applyBorder="1" applyAlignment="1">
      <alignment horizontal="left" vertical="center"/>
    </xf>
    <xf numFmtId="0" fontId="3" fillId="0" borderId="75" xfId="0" applyFont="1" applyBorder="1" applyAlignment="1">
      <alignment horizontal="left" vertical="center"/>
    </xf>
    <xf numFmtId="0" fontId="4" fillId="0" borderId="17" xfId="0" applyFont="1" applyBorder="1" applyAlignment="1">
      <alignment vertical="center"/>
    </xf>
    <xf numFmtId="0" fontId="3" fillId="0" borderId="46" xfId="0" applyFont="1" applyBorder="1" applyAlignment="1">
      <alignment horizontal="left" vertical="center"/>
    </xf>
    <xf numFmtId="0" fontId="4" fillId="0" borderId="31" xfId="0" applyFont="1" applyBorder="1" applyAlignment="1">
      <alignment vertical="center"/>
    </xf>
    <xf numFmtId="0" fontId="3" fillId="0" borderId="73" xfId="0" applyFont="1" applyBorder="1" applyAlignment="1">
      <alignment horizontal="left" vertical="center"/>
    </xf>
    <xf numFmtId="2" fontId="4" fillId="4" borderId="14" xfId="0" applyNumberFormat="1" applyFont="1" applyFill="1" applyBorder="1" applyAlignment="1">
      <alignment horizontal="center" vertical="center"/>
    </xf>
    <xf numFmtId="0" fontId="6" fillId="0" borderId="16" xfId="0" applyFont="1" applyBorder="1" applyAlignment="1">
      <alignment horizontal="center" vertical="center"/>
    </xf>
    <xf numFmtId="0" fontId="4" fillId="0" borderId="17" xfId="0" applyFont="1" applyBorder="1" applyAlignment="1">
      <alignment horizontal="center" vertical="center" wrapText="1"/>
    </xf>
    <xf numFmtId="0" fontId="6" fillId="5" borderId="14" xfId="0" applyFont="1" applyFill="1" applyBorder="1" applyAlignment="1">
      <alignment horizontal="center" vertical="center"/>
    </xf>
    <xf numFmtId="2" fontId="4" fillId="0" borderId="15" xfId="0" applyNumberFormat="1" applyFont="1" applyBorder="1" applyAlignment="1">
      <alignment horizontal="center" vertical="center"/>
    </xf>
    <xf numFmtId="2" fontId="4" fillId="0" borderId="16" xfId="0" applyNumberFormat="1" applyFont="1" applyBorder="1" applyAlignment="1">
      <alignment horizontal="center" vertical="center"/>
    </xf>
    <xf numFmtId="0" fontId="5" fillId="7" borderId="12" xfId="0" applyFont="1" applyFill="1" applyBorder="1" applyAlignment="1">
      <alignment vertical="center"/>
    </xf>
    <xf numFmtId="0" fontId="6" fillId="6" borderId="13" xfId="0" applyFont="1" applyFill="1" applyBorder="1" applyAlignment="1">
      <alignment horizontal="center" vertical="center"/>
    </xf>
    <xf numFmtId="49" fontId="3" fillId="6" borderId="13" xfId="0" applyNumberFormat="1" applyFont="1" applyFill="1" applyBorder="1" applyAlignment="1">
      <alignment horizontal="center" vertical="center"/>
    </xf>
    <xf numFmtId="0" fontId="3" fillId="6" borderId="13" xfId="0" applyFont="1" applyFill="1" applyBorder="1" applyAlignment="1">
      <alignment horizontal="center" vertical="center"/>
    </xf>
    <xf numFmtId="0" fontId="3" fillId="6" borderId="14" xfId="0" applyFont="1" applyFill="1" applyBorder="1" applyAlignment="1">
      <alignment horizontal="center" vertical="center"/>
    </xf>
    <xf numFmtId="0" fontId="4" fillId="0" borderId="52" xfId="0" applyNumberFormat="1" applyFont="1" applyBorder="1" applyAlignment="1">
      <alignment vertical="top"/>
    </xf>
    <xf numFmtId="0" fontId="5" fillId="0" borderId="72" xfId="0" applyFont="1" applyBorder="1" applyAlignment="1">
      <alignment horizontal="left" vertical="center"/>
    </xf>
    <xf numFmtId="49" fontId="5" fillId="0" borderId="69" xfId="0" applyNumberFormat="1" applyFont="1" applyBorder="1" applyAlignment="1">
      <alignment horizontal="center" vertical="center"/>
    </xf>
    <xf numFmtId="0" fontId="4" fillId="0" borderId="52" xfId="0" applyNumberFormat="1" applyFont="1" applyBorder="1" applyAlignment="1">
      <alignment horizontal="center" vertical="top"/>
    </xf>
    <xf numFmtId="0" fontId="4" fillId="0" borderId="55" xfId="0" applyNumberFormat="1" applyFont="1" applyBorder="1" applyAlignment="1">
      <alignment horizontal="center" vertical="top"/>
    </xf>
    <xf numFmtId="0" fontId="8" fillId="4" borderId="14" xfId="0" applyFont="1" applyFill="1" applyBorder="1" applyAlignment="1">
      <alignment horizontal="center" vertical="center"/>
    </xf>
    <xf numFmtId="0" fontId="5" fillId="0" borderId="37" xfId="0" applyFont="1" applyBorder="1" applyAlignment="1">
      <alignment horizontal="left" vertical="center"/>
    </xf>
    <xf numFmtId="49" fontId="5" fillId="0" borderId="61" xfId="0" applyNumberFormat="1" applyFont="1" applyBorder="1" applyAlignment="1">
      <alignment horizontal="center" vertical="center"/>
    </xf>
    <xf numFmtId="0" fontId="8" fillId="0" borderId="38" xfId="0" applyFont="1" applyBorder="1" applyAlignment="1">
      <alignment vertical="center"/>
    </xf>
    <xf numFmtId="0" fontId="9" fillId="0" borderId="43" xfId="0" applyFont="1" applyBorder="1" applyAlignment="1">
      <alignment horizontal="center" vertical="center"/>
    </xf>
    <xf numFmtId="0" fontId="4" fillId="4" borderId="13" xfId="0" applyFont="1" applyFill="1" applyBorder="1" applyAlignment="1">
      <alignment horizontal="center" vertical="center" wrapText="1"/>
    </xf>
    <xf numFmtId="49" fontId="4" fillId="4" borderId="13" xfId="0" applyNumberFormat="1" applyFont="1" applyFill="1" applyBorder="1" applyAlignment="1">
      <alignment horizontal="center" vertical="center"/>
    </xf>
    <xf numFmtId="0" fontId="4" fillId="4" borderId="14" xfId="0" applyFont="1" applyFill="1" applyBorder="1" applyAlignment="1">
      <alignment horizontal="center" vertical="center"/>
    </xf>
    <xf numFmtId="0" fontId="3" fillId="0" borderId="53" xfId="0" applyNumberFormat="1" applyFont="1" applyBorder="1" applyAlignment="1">
      <alignment horizontal="center" vertical="center"/>
    </xf>
    <xf numFmtId="0" fontId="3" fillId="0" borderId="55" xfId="0" applyNumberFormat="1" applyFont="1" applyBorder="1" applyAlignment="1">
      <alignment horizontal="center" vertical="center"/>
    </xf>
    <xf numFmtId="0" fontId="3" fillId="0" borderId="7" xfId="0" applyFont="1" applyBorder="1" applyAlignment="1">
      <alignment horizontal="center" vertical="center" wrapText="1"/>
    </xf>
    <xf numFmtId="0" fontId="4" fillId="0" borderId="6" xfId="0" applyFont="1" applyBorder="1" applyAlignment="1">
      <alignment horizontal="center" vertical="center"/>
    </xf>
    <xf numFmtId="0" fontId="3" fillId="0" borderId="29" xfId="0" applyFont="1" applyBorder="1" applyAlignment="1">
      <alignment horizontal="left" vertical="center"/>
    </xf>
    <xf numFmtId="1" fontId="3" fillId="0" borderId="11" xfId="0" applyNumberFormat="1" applyFont="1" applyBorder="1" applyAlignment="1">
      <alignment horizontal="center" vertical="center"/>
    </xf>
    <xf numFmtId="0" fontId="4" fillId="0" borderId="53" xfId="0" applyNumberFormat="1" applyFont="1" applyBorder="1" applyAlignment="1">
      <alignment horizontal="center" vertical="center"/>
    </xf>
    <xf numFmtId="0" fontId="4" fillId="0" borderId="13" xfId="0" applyFont="1" applyBorder="1" applyAlignment="1">
      <alignment horizontal="center" vertical="center"/>
    </xf>
    <xf numFmtId="0" fontId="6" fillId="0" borderId="13" xfId="0" applyFont="1" applyBorder="1" applyAlignment="1">
      <alignment horizontal="center" vertical="center"/>
    </xf>
    <xf numFmtId="0" fontId="3" fillId="0" borderId="53" xfId="0" applyNumberFormat="1" applyFont="1" applyBorder="1" applyAlignment="1">
      <alignment horizontal="center" vertical="center"/>
    </xf>
    <xf numFmtId="0" fontId="3" fillId="0" borderId="76" xfId="0" applyFont="1" applyBorder="1" applyAlignment="1">
      <alignment horizontal="left" vertical="center"/>
    </xf>
    <xf numFmtId="0" fontId="4" fillId="0" borderId="14" xfId="0" applyFont="1" applyBorder="1" applyAlignment="1">
      <alignment horizontal="left" vertical="center"/>
    </xf>
    <xf numFmtId="0" fontId="3" fillId="0" borderId="57" xfId="0" applyFont="1" applyBorder="1" applyAlignment="1">
      <alignment horizontal="left" vertical="center"/>
    </xf>
    <xf numFmtId="0" fontId="7" fillId="0" borderId="17" xfId="0" applyFont="1" applyBorder="1"/>
    <xf numFmtId="0" fontId="4" fillId="0" borderId="55" xfId="0" applyNumberFormat="1" applyFont="1" applyBorder="1" applyAlignment="1">
      <alignment vertical="center"/>
    </xf>
    <xf numFmtId="0" fontId="4" fillId="0" borderId="12" xfId="0" applyFont="1" applyBorder="1" applyAlignment="1">
      <alignment horizontal="center" vertical="center"/>
    </xf>
    <xf numFmtId="0" fontId="3" fillId="0" borderId="7" xfId="0" applyFont="1" applyBorder="1" applyAlignment="1">
      <alignment horizontal="center" vertical="center" wrapText="1"/>
    </xf>
    <xf numFmtId="0" fontId="4" fillId="0" borderId="6" xfId="0" applyFont="1" applyBorder="1" applyAlignment="1">
      <alignment horizontal="center" vertical="center"/>
    </xf>
    <xf numFmtId="0" fontId="3" fillId="0" borderId="0" xfId="0" applyFont="1" applyBorder="1" applyAlignment="1">
      <alignment vertical="center"/>
    </xf>
    <xf numFmtId="0" fontId="3" fillId="0" borderId="57" xfId="0" applyFont="1" applyBorder="1" applyAlignment="1">
      <alignment vertical="center"/>
    </xf>
    <xf numFmtId="0" fontId="3" fillId="0" borderId="51" xfId="0" applyFont="1" applyBorder="1" applyAlignment="1">
      <alignment horizontal="center" vertical="center"/>
    </xf>
    <xf numFmtId="0" fontId="3" fillId="0" borderId="66" xfId="0" applyFont="1" applyBorder="1" applyAlignment="1">
      <alignment horizontal="center" vertical="center"/>
    </xf>
    <xf numFmtId="49" fontId="4" fillId="0" borderId="12" xfId="0" applyNumberFormat="1" applyFont="1" applyBorder="1" applyAlignment="1">
      <alignment horizontal="center" vertical="center"/>
    </xf>
    <xf numFmtId="0" fontId="4" fillId="0" borderId="5" xfId="0" applyFont="1" applyBorder="1" applyAlignment="1">
      <alignment horizontal="center" vertical="center"/>
    </xf>
    <xf numFmtId="0" fontId="3" fillId="0" borderId="53" xfId="0" applyNumberFormat="1" applyFont="1" applyBorder="1" applyAlignment="1">
      <alignment horizontal="center" vertical="center"/>
    </xf>
    <xf numFmtId="0" fontId="3" fillId="0" borderId="55" xfId="0" applyNumberFormat="1" applyFont="1" applyBorder="1" applyAlignment="1">
      <alignment horizontal="center" vertical="center"/>
    </xf>
    <xf numFmtId="0" fontId="0" fillId="0" borderId="52" xfId="0" applyBorder="1" applyAlignment="1">
      <alignment vertical="center"/>
    </xf>
    <xf numFmtId="0" fontId="4" fillId="0" borderId="36" xfId="0" applyFont="1" applyBorder="1" applyAlignment="1">
      <alignment vertical="center"/>
    </xf>
    <xf numFmtId="0" fontId="4" fillId="0" borderId="13" xfId="0" applyFont="1" applyBorder="1" applyAlignment="1">
      <alignment horizontal="center" vertical="center"/>
    </xf>
    <xf numFmtId="0" fontId="6" fillId="0" borderId="13" xfId="0" applyFont="1" applyBorder="1" applyAlignment="1">
      <alignment horizontal="center" vertical="center"/>
    </xf>
    <xf numFmtId="0" fontId="6" fillId="0" borderId="31" xfId="0" applyFont="1" applyBorder="1" applyAlignment="1">
      <alignment horizontal="center" vertical="center"/>
    </xf>
    <xf numFmtId="0" fontId="6" fillId="0" borderId="31" xfId="0" applyFont="1" applyBorder="1" applyAlignment="1">
      <alignment horizontal="center" vertical="center"/>
    </xf>
    <xf numFmtId="0" fontId="4" fillId="0" borderId="12" xfId="0" applyNumberFormat="1" applyFont="1" applyBorder="1" applyAlignment="1">
      <alignment horizontal="center" vertical="center"/>
    </xf>
    <xf numFmtId="0" fontId="4" fillId="0" borderId="12" xfId="0" applyFont="1" applyBorder="1" applyAlignment="1">
      <alignment horizontal="center" vertical="center"/>
    </xf>
    <xf numFmtId="0" fontId="4" fillId="0" borderId="31" xfId="0" applyFont="1" applyBorder="1" applyAlignment="1">
      <alignment horizontal="center" vertical="center"/>
    </xf>
    <xf numFmtId="164" fontId="4" fillId="0" borderId="36" xfId="0" applyNumberFormat="1" applyFont="1" applyBorder="1" applyAlignment="1">
      <alignment horizontal="center" vertical="center"/>
    </xf>
    <xf numFmtId="164" fontId="3" fillId="0" borderId="1" xfId="0" applyNumberFormat="1" applyFont="1" applyBorder="1" applyAlignment="1">
      <alignment horizontal="center" vertical="center"/>
    </xf>
    <xf numFmtId="0" fontId="9" fillId="0" borderId="54" xfId="0" applyFont="1" applyBorder="1" applyAlignment="1">
      <alignment horizontal="center" vertical="center"/>
    </xf>
    <xf numFmtId="1" fontId="4" fillId="0" borderId="36" xfId="0" applyNumberFormat="1" applyFont="1" applyBorder="1" applyAlignment="1">
      <alignment horizontal="center" vertical="center"/>
    </xf>
    <xf numFmtId="1" fontId="4" fillId="0" borderId="41" xfId="0" applyNumberFormat="1" applyFont="1" applyBorder="1" applyAlignment="1">
      <alignment horizontal="center" vertical="center"/>
    </xf>
    <xf numFmtId="0" fontId="4" fillId="0" borderId="59"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wrapText="1"/>
    </xf>
    <xf numFmtId="0" fontId="4" fillId="0" borderId="37" xfId="0" applyFont="1" applyBorder="1" applyAlignment="1">
      <alignment horizontal="left" vertical="center"/>
    </xf>
    <xf numFmtId="2" fontId="4" fillId="0" borderId="55" xfId="0" applyNumberFormat="1" applyFont="1" applyBorder="1" applyAlignment="1">
      <alignment horizontal="center" vertical="center"/>
    </xf>
    <xf numFmtId="0" fontId="11" fillId="4" borderId="0" xfId="0" applyNumberFormat="1" applyFont="1" applyFill="1" applyBorder="1" applyAlignment="1">
      <alignment horizontal="center" vertical="center"/>
    </xf>
    <xf numFmtId="0" fontId="12" fillId="4" borderId="31" xfId="0" applyFont="1" applyFill="1" applyBorder="1" applyAlignment="1">
      <alignment vertical="center"/>
    </xf>
    <xf numFmtId="49" fontId="13" fillId="4" borderId="31" xfId="0" applyNumberFormat="1" applyFont="1" applyFill="1" applyBorder="1" applyAlignment="1">
      <alignment vertical="center"/>
    </xf>
    <xf numFmtId="0" fontId="0" fillId="4" borderId="31" xfId="0" applyFill="1" applyBorder="1" applyAlignment="1">
      <alignment vertical="center"/>
    </xf>
    <xf numFmtId="0" fontId="0" fillId="4" borderId="32" xfId="0" applyFill="1" applyBorder="1" applyAlignment="1">
      <alignment vertical="center"/>
    </xf>
    <xf numFmtId="0" fontId="3" fillId="0" borderId="53" xfId="0" applyNumberFormat="1" applyFont="1" applyBorder="1" applyAlignment="1">
      <alignment horizontal="center" vertical="center"/>
    </xf>
    <xf numFmtId="0" fontId="3" fillId="0" borderId="52" xfId="0" applyNumberFormat="1" applyFont="1" applyFill="1" applyBorder="1" applyAlignment="1">
      <alignment vertical="center"/>
    </xf>
    <xf numFmtId="0" fontId="3" fillId="0" borderId="37" xfId="0" applyFont="1" applyFill="1" applyBorder="1" applyAlignment="1">
      <alignment horizontal="left" vertical="center"/>
    </xf>
    <xf numFmtId="49" fontId="3" fillId="0" borderId="61" xfId="0" applyNumberFormat="1"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wrapText="1"/>
    </xf>
    <xf numFmtId="0" fontId="0" fillId="0" borderId="0" xfId="0" applyFill="1" applyAlignment="1">
      <alignment vertical="center"/>
    </xf>
    <xf numFmtId="0" fontId="9" fillId="0" borderId="18" xfId="0" applyFont="1" applyBorder="1" applyAlignment="1">
      <alignment horizontal="center" vertical="center"/>
    </xf>
    <xf numFmtId="164" fontId="9" fillId="0" borderId="18" xfId="0" applyNumberFormat="1" applyFont="1" applyBorder="1" applyAlignment="1">
      <alignment horizontal="center" vertical="center"/>
    </xf>
    <xf numFmtId="164" fontId="9" fillId="0" borderId="1" xfId="0" applyNumberFormat="1" applyFont="1" applyBorder="1" applyAlignment="1">
      <alignment horizontal="center" vertical="center"/>
    </xf>
    <xf numFmtId="0" fontId="9" fillId="0" borderId="11" xfId="0" applyFont="1" applyBorder="1" applyAlignment="1">
      <alignment horizontal="center" vertical="center"/>
    </xf>
    <xf numFmtId="0" fontId="8" fillId="0" borderId="12" xfId="0" applyFont="1" applyBorder="1" applyAlignment="1">
      <alignment vertical="center" wrapText="1"/>
    </xf>
    <xf numFmtId="0" fontId="9" fillId="0" borderId="59"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26" xfId="0" applyFont="1" applyBorder="1" applyAlignment="1">
      <alignment horizontal="center" vertical="center"/>
    </xf>
    <xf numFmtId="49" fontId="8" fillId="0" borderId="55" xfId="0" applyNumberFormat="1" applyFont="1" applyBorder="1" applyAlignment="1">
      <alignment horizontal="center" vertical="center"/>
    </xf>
    <xf numFmtId="0" fontId="4" fillId="0" borderId="12" xfId="0" applyNumberFormat="1" applyFont="1" applyBorder="1" applyAlignment="1">
      <alignment horizontal="center" vertical="center"/>
    </xf>
    <xf numFmtId="0" fontId="4" fillId="0" borderId="12" xfId="0" applyFont="1" applyBorder="1"/>
    <xf numFmtId="0" fontId="3" fillId="0" borderId="53" xfId="0" applyNumberFormat="1" applyFont="1" applyBorder="1" applyAlignment="1">
      <alignment horizontal="center" vertical="center"/>
    </xf>
    <xf numFmtId="0" fontId="3" fillId="0" borderId="7" xfId="0" applyFont="1" applyBorder="1" applyAlignment="1">
      <alignment horizontal="center" vertical="center" wrapText="1"/>
    </xf>
    <xf numFmtId="0" fontId="5" fillId="0" borderId="62" xfId="0" applyFont="1" applyBorder="1" applyAlignment="1">
      <alignment horizontal="left" vertical="center"/>
    </xf>
    <xf numFmtId="0" fontId="5" fillId="0" borderId="51" xfId="0" applyFont="1" applyBorder="1" applyAlignment="1">
      <alignment horizontal="left" vertical="center"/>
    </xf>
    <xf numFmtId="0" fontId="5" fillId="0" borderId="47" xfId="0" applyFont="1" applyBorder="1" applyAlignment="1">
      <alignment horizontal="left" vertical="center"/>
    </xf>
    <xf numFmtId="0" fontId="4" fillId="0" borderId="14" xfId="0" applyFont="1" applyBorder="1" applyAlignment="1">
      <alignment vertical="center"/>
    </xf>
    <xf numFmtId="0" fontId="3" fillId="0" borderId="50" xfId="0" applyFont="1" applyBorder="1" applyAlignment="1">
      <alignment horizontal="left" vertical="center"/>
    </xf>
    <xf numFmtId="0" fontId="3" fillId="6" borderId="55" xfId="0" applyNumberFormat="1" applyFont="1" applyFill="1" applyBorder="1" applyAlignment="1">
      <alignment horizontal="center" vertical="center"/>
    </xf>
    <xf numFmtId="0" fontId="3" fillId="0" borderId="5" xfId="0" applyFont="1" applyBorder="1" applyAlignment="1">
      <alignment horizontal="center" vertical="center"/>
    </xf>
    <xf numFmtId="0" fontId="4" fillId="0" borderId="12" xfId="0" applyNumberFormat="1" applyFont="1" applyBorder="1" applyAlignment="1">
      <alignment horizontal="center" vertical="center"/>
    </xf>
    <xf numFmtId="0" fontId="3" fillId="0" borderId="7" xfId="0" applyFont="1" applyBorder="1" applyAlignment="1">
      <alignment horizontal="center" vertical="center" wrapText="1"/>
    </xf>
    <xf numFmtId="0" fontId="4" fillId="0" borderId="13" xfId="0" applyFont="1" applyBorder="1" applyAlignment="1">
      <alignment horizontal="center" vertical="center"/>
    </xf>
    <xf numFmtId="0" fontId="3" fillId="0" borderId="7" xfId="0" applyFont="1" applyBorder="1" applyAlignment="1">
      <alignment horizontal="center" vertical="center" wrapText="1"/>
    </xf>
    <xf numFmtId="0" fontId="4" fillId="0" borderId="12" xfId="0" applyNumberFormat="1" applyFont="1" applyBorder="1" applyAlignment="1">
      <alignment horizontal="center" vertical="center"/>
    </xf>
    <xf numFmtId="0" fontId="3" fillId="0" borderId="53" xfId="0" applyNumberFormat="1" applyFont="1" applyBorder="1" applyAlignment="1">
      <alignment horizontal="center" vertical="center"/>
    </xf>
    <xf numFmtId="164" fontId="4" fillId="0" borderId="23" xfId="0" applyNumberFormat="1" applyFont="1" applyBorder="1" applyAlignment="1">
      <alignment horizontal="center" vertical="center"/>
    </xf>
    <xf numFmtId="0" fontId="3" fillId="0" borderId="53" xfId="0" applyNumberFormat="1" applyFont="1" applyBorder="1" applyAlignment="1">
      <alignment horizontal="center" vertical="center"/>
    </xf>
    <xf numFmtId="2" fontId="3" fillId="0" borderId="8" xfId="0" applyNumberFormat="1" applyFont="1" applyBorder="1" applyAlignment="1">
      <alignment horizontal="center" vertical="center" wrapText="1"/>
    </xf>
    <xf numFmtId="0" fontId="9" fillId="0" borderId="41" xfId="0" applyFont="1" applyBorder="1" applyAlignment="1">
      <alignment horizontal="center" vertical="center"/>
    </xf>
    <xf numFmtId="0" fontId="3" fillId="0" borderId="49" xfId="0" applyFont="1" applyBorder="1" applyAlignment="1">
      <alignment vertical="center"/>
    </xf>
    <xf numFmtId="0" fontId="5" fillId="0" borderId="31" xfId="0" applyFont="1" applyBorder="1" applyAlignment="1">
      <alignment horizontal="left" vertical="center"/>
    </xf>
    <xf numFmtId="0" fontId="3" fillId="0" borderId="53" xfId="0" applyNumberFormat="1" applyFont="1" applyBorder="1" applyAlignment="1">
      <alignment horizontal="center" vertical="center"/>
    </xf>
    <xf numFmtId="0" fontId="3" fillId="0" borderId="55" xfId="0" applyNumberFormat="1" applyFont="1" applyBorder="1" applyAlignment="1">
      <alignment horizontal="center" vertical="center"/>
    </xf>
    <xf numFmtId="0" fontId="9" fillId="0" borderId="20" xfId="0" applyFont="1" applyBorder="1" applyAlignment="1">
      <alignment horizontal="center" vertical="center"/>
    </xf>
    <xf numFmtId="0" fontId="3" fillId="0" borderId="47" xfId="0" applyFont="1" applyBorder="1" applyAlignment="1">
      <alignment horizontal="center" vertical="center"/>
    </xf>
    <xf numFmtId="0" fontId="4" fillId="6" borderId="44" xfId="0" applyFont="1" applyFill="1" applyBorder="1" applyAlignment="1">
      <alignment horizontal="center" vertical="center"/>
    </xf>
    <xf numFmtId="0" fontId="4" fillId="6" borderId="13" xfId="0" applyFont="1" applyFill="1" applyBorder="1" applyAlignment="1">
      <alignment horizontal="center" vertical="center"/>
    </xf>
    <xf numFmtId="0" fontId="4" fillId="6" borderId="14" xfId="0" applyFont="1" applyFill="1" applyBorder="1" applyAlignment="1">
      <alignment horizontal="center" vertical="center"/>
    </xf>
    <xf numFmtId="0" fontId="3" fillId="0" borderId="67" xfId="0" applyFont="1" applyBorder="1" applyAlignment="1">
      <alignment vertical="center"/>
    </xf>
    <xf numFmtId="0" fontId="4" fillId="0" borderId="53" xfId="0" applyNumberFormat="1" applyFont="1" applyBorder="1" applyAlignment="1">
      <alignment horizontal="center" vertical="top"/>
    </xf>
    <xf numFmtId="0" fontId="3" fillId="0" borderId="53" xfId="0" applyNumberFormat="1" applyFont="1" applyBorder="1" applyAlignment="1">
      <alignment horizontal="center" vertical="center"/>
    </xf>
    <xf numFmtId="0" fontId="3" fillId="0" borderId="55" xfId="0" applyNumberFormat="1" applyFont="1" applyBorder="1" applyAlignment="1">
      <alignment horizontal="center" vertical="center"/>
    </xf>
    <xf numFmtId="0" fontId="4" fillId="0" borderId="31" xfId="0" applyFont="1" applyBorder="1" applyAlignment="1">
      <alignment horizontal="center" vertical="center"/>
    </xf>
    <xf numFmtId="2" fontId="3" fillId="0" borderId="19" xfId="0" applyNumberFormat="1" applyFont="1" applyBorder="1" applyAlignment="1">
      <alignment horizontal="center" vertical="center"/>
    </xf>
    <xf numFmtId="2" fontId="3" fillId="0" borderId="27" xfId="0" applyNumberFormat="1" applyFont="1" applyBorder="1" applyAlignment="1">
      <alignment horizontal="center" vertical="center" wrapText="1"/>
    </xf>
    <xf numFmtId="2" fontId="3" fillId="0" borderId="26" xfId="0" applyNumberFormat="1" applyFont="1" applyBorder="1" applyAlignment="1">
      <alignment horizontal="center" vertical="center"/>
    </xf>
    <xf numFmtId="1" fontId="3" fillId="0" borderId="10" xfId="0" applyNumberFormat="1" applyFont="1" applyBorder="1" applyAlignment="1">
      <alignment horizontal="center" vertical="center" wrapText="1"/>
    </xf>
    <xf numFmtId="2" fontId="4" fillId="0" borderId="12" xfId="0" applyNumberFormat="1" applyFont="1" applyBorder="1" applyAlignment="1">
      <alignment horizontal="center" vertical="center"/>
    </xf>
    <xf numFmtId="2" fontId="3" fillId="0" borderId="19" xfId="0" applyNumberFormat="1" applyFont="1" applyBorder="1" applyAlignment="1">
      <alignment horizontal="center" vertical="center" wrapText="1"/>
    </xf>
    <xf numFmtId="2" fontId="3" fillId="0" borderId="22" xfId="0" applyNumberFormat="1" applyFont="1" applyBorder="1" applyAlignment="1">
      <alignment horizontal="center" vertical="center"/>
    </xf>
    <xf numFmtId="2" fontId="4" fillId="0" borderId="40" xfId="0" applyNumberFormat="1" applyFont="1" applyBorder="1" applyAlignment="1">
      <alignment horizontal="center" vertical="center"/>
    </xf>
    <xf numFmtId="2" fontId="4" fillId="0" borderId="44" xfId="0" applyNumberFormat="1" applyFont="1" applyBorder="1" applyAlignment="1">
      <alignment horizontal="center" vertical="center" wrapText="1"/>
    </xf>
    <xf numFmtId="2" fontId="4" fillId="0" borderId="18" xfId="0" applyNumberFormat="1" applyFont="1" applyBorder="1" applyAlignment="1">
      <alignment horizontal="center" vertical="center"/>
    </xf>
    <xf numFmtId="2" fontId="4" fillId="0" borderId="3" xfId="0" applyNumberFormat="1" applyFont="1" applyBorder="1" applyAlignment="1">
      <alignment horizontal="center" vertical="center"/>
    </xf>
    <xf numFmtId="2" fontId="4" fillId="0" borderId="60" xfId="0" applyNumberFormat="1" applyFont="1" applyBorder="1" applyAlignment="1">
      <alignment horizontal="center" vertical="center"/>
    </xf>
    <xf numFmtId="164" fontId="4" fillId="0" borderId="13" xfId="0" applyNumberFormat="1"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0" xfId="0" applyFont="1" applyBorder="1" applyAlignment="1">
      <alignment horizontal="center"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4" fillId="9" borderId="37" xfId="0" applyFont="1" applyFill="1" applyBorder="1" applyAlignment="1">
      <alignment horizontal="center" vertical="center" wrapText="1"/>
    </xf>
    <xf numFmtId="0" fontId="4" fillId="9" borderId="46" xfId="0" applyFont="1" applyFill="1" applyBorder="1" applyAlignment="1">
      <alignment horizontal="center" vertical="center" wrapText="1"/>
    </xf>
    <xf numFmtId="0" fontId="4" fillId="9" borderId="47"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49" fontId="3" fillId="0" borderId="3" xfId="0" applyNumberFormat="1" applyFont="1" applyBorder="1" applyAlignment="1">
      <alignment horizontal="center" vertical="center" wrapText="1"/>
    </xf>
    <xf numFmtId="49" fontId="3" fillId="0" borderId="6" xfId="0" applyNumberFormat="1" applyFont="1" applyBorder="1" applyAlignment="1">
      <alignment horizontal="center" vertical="center" wrapText="1"/>
    </xf>
    <xf numFmtId="0" fontId="3" fillId="0" borderId="2" xfId="0" applyNumberFormat="1" applyFont="1" applyBorder="1" applyAlignment="1">
      <alignment horizontal="center" vertical="center" wrapText="1"/>
    </xf>
    <xf numFmtId="0" fontId="3" fillId="0" borderId="5" xfId="0" applyNumberFormat="1" applyFont="1" applyBorder="1" applyAlignment="1">
      <alignment horizontal="center" vertical="center" wrapText="1"/>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2" borderId="12" xfId="0" applyNumberFormat="1" applyFont="1" applyFill="1" applyBorder="1" applyAlignment="1">
      <alignment horizontal="center" vertical="center" wrapText="1"/>
    </xf>
    <xf numFmtId="0" fontId="3" fillId="2" borderId="13" xfId="0" applyNumberFormat="1" applyFont="1" applyFill="1" applyBorder="1" applyAlignment="1">
      <alignment horizontal="center" vertical="center" wrapText="1"/>
    </xf>
    <xf numFmtId="0" fontId="3" fillId="2" borderId="14" xfId="0" applyNumberFormat="1" applyFont="1" applyFill="1" applyBorder="1" applyAlignment="1">
      <alignment horizontal="center" vertical="center" wrapText="1"/>
    </xf>
    <xf numFmtId="0" fontId="4" fillId="0" borderId="12" xfId="0" applyNumberFormat="1" applyFont="1" applyBorder="1" applyAlignment="1">
      <alignment horizontal="center" vertical="center"/>
    </xf>
    <xf numFmtId="0" fontId="4" fillId="0" borderId="13" xfId="0" applyNumberFormat="1" applyFont="1" applyBorder="1" applyAlignment="1">
      <alignment horizontal="center" vertical="center"/>
    </xf>
    <xf numFmtId="0" fontId="4" fillId="0" borderId="14" xfId="0" applyNumberFormat="1"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3" fillId="0" borderId="53" xfId="0" applyNumberFormat="1" applyFont="1" applyBorder="1" applyAlignment="1">
      <alignment horizontal="center" vertical="center"/>
    </xf>
    <xf numFmtId="0" fontId="3" fillId="0" borderId="55" xfId="0" applyNumberFormat="1" applyFont="1" applyBorder="1" applyAlignment="1">
      <alignment horizontal="center" vertical="center"/>
    </xf>
    <xf numFmtId="0" fontId="4" fillId="9" borderId="12" xfId="0" applyNumberFormat="1" applyFont="1" applyFill="1" applyBorder="1" applyAlignment="1">
      <alignment horizontal="center" vertical="center" wrapText="1"/>
    </xf>
    <xf numFmtId="0" fontId="4" fillId="9" borderId="13" xfId="0" applyNumberFormat="1" applyFont="1" applyFill="1" applyBorder="1" applyAlignment="1">
      <alignment horizontal="center" vertical="center" wrapText="1"/>
    </xf>
    <xf numFmtId="0" fontId="4" fillId="9" borderId="14" xfId="0" applyNumberFormat="1" applyFont="1" applyFill="1" applyBorder="1" applyAlignment="1">
      <alignment horizontal="center" vertical="center" wrapText="1"/>
    </xf>
    <xf numFmtId="0" fontId="4" fillId="9" borderId="12" xfId="0" applyNumberFormat="1" applyFont="1" applyFill="1" applyBorder="1" applyAlignment="1">
      <alignment horizontal="center" vertical="center"/>
    </xf>
    <xf numFmtId="0" fontId="4" fillId="9" borderId="13" xfId="0" applyNumberFormat="1" applyFont="1" applyFill="1" applyBorder="1" applyAlignment="1">
      <alignment horizontal="center" vertical="center"/>
    </xf>
    <xf numFmtId="0" fontId="4" fillId="9" borderId="14" xfId="0" applyNumberFormat="1" applyFont="1" applyFill="1" applyBorder="1" applyAlignment="1">
      <alignment horizontal="center" vertical="center"/>
    </xf>
    <xf numFmtId="0" fontId="4" fillId="0" borderId="16" xfId="0" applyNumberFormat="1" applyFont="1" applyBorder="1" applyAlignment="1">
      <alignment horizontal="center" vertical="center"/>
    </xf>
    <xf numFmtId="0" fontId="4" fillId="0" borderId="17" xfId="0" applyNumberFormat="1"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4" fillId="9" borderId="67" xfId="0" applyFont="1" applyFill="1" applyBorder="1" applyAlignment="1">
      <alignment horizontal="center" vertical="center" wrapText="1"/>
    </xf>
    <xf numFmtId="0" fontId="4" fillId="9" borderId="57" xfId="0" applyFont="1" applyFill="1" applyBorder="1" applyAlignment="1">
      <alignment horizontal="center" vertical="center" wrapText="1"/>
    </xf>
    <xf numFmtId="0" fontId="6" fillId="0" borderId="30" xfId="0" applyFont="1" applyBorder="1" applyAlignment="1">
      <alignment horizontal="center" vertical="center"/>
    </xf>
    <xf numFmtId="0" fontId="4" fillId="9" borderId="31" xfId="0" applyNumberFormat="1" applyFont="1" applyFill="1" applyBorder="1" applyAlignment="1">
      <alignment horizontal="center" vertical="center" wrapText="1"/>
    </xf>
    <xf numFmtId="0" fontId="4" fillId="9" borderId="32"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xf>
    <xf numFmtId="0" fontId="0" fillId="0" borderId="6"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Лист1">
    <pageSetUpPr fitToPage="1"/>
  </sheetPr>
  <dimension ref="A1:S744"/>
  <sheetViews>
    <sheetView tabSelected="1" zoomScale="90" zoomScaleNormal="90" workbookViewId="0">
      <selection activeCell="B426" sqref="B426"/>
    </sheetView>
  </sheetViews>
  <sheetFormatPr defaultColWidth="8.796875" defaultRowHeight="18.75"/>
  <cols>
    <col min="1" max="1" width="3.69921875" style="60" customWidth="1"/>
    <col min="2" max="2" width="50.296875" style="57" customWidth="1"/>
    <col min="3" max="3" width="10.09765625" style="249" customWidth="1"/>
    <col min="4" max="4" width="9.09765625" style="61" bestFit="1" customWidth="1"/>
    <col min="5" max="5" width="5.69921875" style="61" customWidth="1"/>
    <col min="6" max="6" width="8.8984375" style="61" customWidth="1"/>
    <col min="7" max="7" width="6.19921875" style="61" customWidth="1"/>
    <col min="8" max="8" width="8.09765625" style="61" bestFit="1" customWidth="1"/>
    <col min="9" max="9" width="13.09765625" style="62" customWidth="1"/>
    <col min="10" max="10" width="14.8984375" style="1" customWidth="1"/>
    <col min="11" max="16384" width="8.796875" style="2"/>
  </cols>
  <sheetData>
    <row r="1" spans="1:10" ht="80.099999999999994" customHeight="1" thickBot="1">
      <c r="A1" s="528" t="s">
        <v>200</v>
      </c>
      <c r="B1" s="529"/>
      <c r="C1" s="529"/>
      <c r="D1" s="529"/>
      <c r="E1" s="529"/>
      <c r="F1" s="529"/>
      <c r="G1" s="529"/>
      <c r="H1" s="529"/>
      <c r="I1" s="530"/>
    </row>
    <row r="2" spans="1:10" ht="14.25" customHeight="1">
      <c r="A2" s="541" t="s">
        <v>9</v>
      </c>
      <c r="B2" s="543" t="s">
        <v>0</v>
      </c>
      <c r="C2" s="539" t="s">
        <v>33</v>
      </c>
      <c r="D2" s="545" t="s">
        <v>34</v>
      </c>
      <c r="E2" s="545" t="s">
        <v>35</v>
      </c>
      <c r="F2" s="545" t="s">
        <v>3</v>
      </c>
      <c r="G2" s="545" t="s">
        <v>4</v>
      </c>
      <c r="H2" s="545" t="s">
        <v>5</v>
      </c>
      <c r="I2" s="537" t="s">
        <v>6</v>
      </c>
    </row>
    <row r="3" spans="1:10" ht="25.5" customHeight="1" thickBot="1">
      <c r="A3" s="542"/>
      <c r="B3" s="544"/>
      <c r="C3" s="540"/>
      <c r="D3" s="546"/>
      <c r="E3" s="546"/>
      <c r="F3" s="546"/>
      <c r="G3" s="546"/>
      <c r="H3" s="546"/>
      <c r="I3" s="538"/>
    </row>
    <row r="4" spans="1:10" ht="14.25" customHeight="1" thickBot="1">
      <c r="A4" s="547"/>
      <c r="B4" s="548"/>
      <c r="C4" s="548"/>
      <c r="D4" s="548"/>
      <c r="E4" s="548"/>
      <c r="F4" s="548"/>
      <c r="G4" s="548"/>
      <c r="H4" s="548"/>
      <c r="I4" s="549"/>
    </row>
    <row r="5" spans="1:10" ht="18.75" customHeight="1">
      <c r="A5" s="534" t="s">
        <v>10</v>
      </c>
      <c r="B5" s="535"/>
      <c r="C5" s="535"/>
      <c r="D5" s="535"/>
      <c r="E5" s="535"/>
      <c r="F5" s="535"/>
      <c r="G5" s="535"/>
      <c r="H5" s="535"/>
      <c r="I5" s="536"/>
    </row>
    <row r="6" spans="1:10" ht="19.5" customHeight="1" thickBot="1">
      <c r="A6" s="531" t="s">
        <v>11</v>
      </c>
      <c r="B6" s="532"/>
      <c r="C6" s="532"/>
      <c r="D6" s="532"/>
      <c r="E6" s="532"/>
      <c r="F6" s="532"/>
      <c r="G6" s="532"/>
      <c r="H6" s="532"/>
      <c r="I6" s="533"/>
      <c r="J6" s="2"/>
    </row>
    <row r="7" spans="1:10" ht="19.5" thickBot="1">
      <c r="A7" s="181">
        <v>1</v>
      </c>
      <c r="B7" s="82" t="s">
        <v>201</v>
      </c>
      <c r="C7" s="272" t="s">
        <v>98</v>
      </c>
      <c r="D7" s="55">
        <f t="shared" ref="D7:I7" si="0">SUM(D8:D9)</f>
        <v>37</v>
      </c>
      <c r="E7" s="123">
        <f t="shared" si="0"/>
        <v>37</v>
      </c>
      <c r="F7" s="74">
        <f t="shared" si="0"/>
        <v>3.52</v>
      </c>
      <c r="G7" s="74">
        <f t="shared" si="0"/>
        <v>2.1</v>
      </c>
      <c r="H7" s="74">
        <f t="shared" si="0"/>
        <v>25.93</v>
      </c>
      <c r="I7" s="8">
        <f t="shared" si="0"/>
        <v>139.22</v>
      </c>
    </row>
    <row r="8" spans="1:10">
      <c r="A8" s="120"/>
      <c r="B8" s="151" t="s">
        <v>251</v>
      </c>
      <c r="C8" s="285"/>
      <c r="D8" s="101">
        <v>35</v>
      </c>
      <c r="E8" s="207">
        <v>35</v>
      </c>
      <c r="F8" s="97">
        <v>3.5</v>
      </c>
      <c r="G8" s="97">
        <v>0.46</v>
      </c>
      <c r="H8" s="97">
        <v>25.9</v>
      </c>
      <c r="I8" s="100">
        <v>126</v>
      </c>
    </row>
    <row r="9" spans="1:10" ht="19.5" thickBot="1">
      <c r="A9" s="253"/>
      <c r="B9" s="252" t="s">
        <v>149</v>
      </c>
      <c r="C9" s="277"/>
      <c r="D9" s="102">
        <v>2</v>
      </c>
      <c r="E9" s="72">
        <v>2</v>
      </c>
      <c r="F9" s="72">
        <v>0.02</v>
      </c>
      <c r="G9" s="72">
        <v>1.64</v>
      </c>
      <c r="H9" s="72">
        <v>0.03</v>
      </c>
      <c r="I9" s="73">
        <v>13.22</v>
      </c>
      <c r="J9" s="68"/>
    </row>
    <row r="10" spans="1:10" ht="19.5" thickBot="1">
      <c r="A10" s="475">
        <v>2</v>
      </c>
      <c r="B10" s="476" t="s">
        <v>202</v>
      </c>
      <c r="C10" s="272" t="s">
        <v>203</v>
      </c>
      <c r="D10" s="55">
        <v>50</v>
      </c>
      <c r="E10" s="74">
        <v>35</v>
      </c>
      <c r="F10" s="74">
        <v>0.35</v>
      </c>
      <c r="G10" s="74">
        <v>0</v>
      </c>
      <c r="H10" s="74">
        <v>2</v>
      </c>
      <c r="I10" s="20">
        <v>9.1</v>
      </c>
    </row>
    <row r="11" spans="1:10" ht="19.5" thickBot="1">
      <c r="A11" s="253"/>
      <c r="B11" s="213" t="s">
        <v>146</v>
      </c>
      <c r="C11" s="277"/>
      <c r="D11" s="173">
        <v>50</v>
      </c>
      <c r="E11" s="40">
        <v>35</v>
      </c>
      <c r="F11" s="40">
        <v>0.35</v>
      </c>
      <c r="G11" s="40">
        <v>0</v>
      </c>
      <c r="H11" s="40">
        <v>2.1</v>
      </c>
      <c r="I11" s="41">
        <v>9.1</v>
      </c>
      <c r="J11" s="68"/>
    </row>
    <row r="12" spans="1:10" ht="19.5" thickBot="1">
      <c r="A12" s="181">
        <v>3</v>
      </c>
      <c r="B12" s="331" t="s">
        <v>175</v>
      </c>
      <c r="C12" s="376" t="s">
        <v>198</v>
      </c>
      <c r="D12" s="165">
        <f>D13+D14+D15</f>
        <v>60</v>
      </c>
      <c r="E12" s="74">
        <f t="shared" ref="E12:I12" si="1">SUM(E13:E15)</f>
        <v>59.6</v>
      </c>
      <c r="F12" s="74">
        <f t="shared" si="1"/>
        <v>5.82</v>
      </c>
      <c r="G12" s="74">
        <f t="shared" si="1"/>
        <v>11.27</v>
      </c>
      <c r="H12" s="74">
        <f t="shared" si="1"/>
        <v>19.329999999999998</v>
      </c>
      <c r="I12" s="8">
        <f t="shared" si="1"/>
        <v>210.14999999999998</v>
      </c>
    </row>
    <row r="13" spans="1:10">
      <c r="A13" s="435"/>
      <c r="B13" s="332" t="s">
        <v>67</v>
      </c>
      <c r="C13" s="276"/>
      <c r="D13" s="96">
        <v>40</v>
      </c>
      <c r="E13" s="75">
        <v>40</v>
      </c>
      <c r="F13" s="75">
        <v>3.24</v>
      </c>
      <c r="G13" s="75">
        <v>0.48</v>
      </c>
      <c r="H13" s="75">
        <v>19.2</v>
      </c>
      <c r="I13" s="10">
        <v>106.8</v>
      </c>
    </row>
    <row r="14" spans="1:10">
      <c r="A14" s="433"/>
      <c r="B14" s="280" t="s">
        <v>187</v>
      </c>
      <c r="C14" s="274"/>
      <c r="D14" s="231">
        <v>10</v>
      </c>
      <c r="E14" s="69">
        <v>10</v>
      </c>
      <c r="F14" s="69">
        <v>0.08</v>
      </c>
      <c r="G14" s="69">
        <v>8.1999999999999993</v>
      </c>
      <c r="H14" s="69">
        <v>0.13</v>
      </c>
      <c r="I14" s="70">
        <v>66.099999999999994</v>
      </c>
    </row>
    <row r="15" spans="1:10" ht="19.5" thickBot="1">
      <c r="A15" s="434"/>
      <c r="B15" s="268" t="s">
        <v>97</v>
      </c>
      <c r="C15" s="277"/>
      <c r="D15" s="237" t="s">
        <v>139</v>
      </c>
      <c r="E15" s="40">
        <v>9.6</v>
      </c>
      <c r="F15" s="40">
        <v>2.5</v>
      </c>
      <c r="G15" s="40">
        <v>2.59</v>
      </c>
      <c r="H15" s="40">
        <v>0</v>
      </c>
      <c r="I15" s="41">
        <v>37.25</v>
      </c>
      <c r="J15" s="68"/>
    </row>
    <row r="16" spans="1:10" ht="19.5" thickBot="1">
      <c r="A16" s="181">
        <v>4</v>
      </c>
      <c r="B16" s="82" t="s">
        <v>124</v>
      </c>
      <c r="C16" s="272" t="s">
        <v>80</v>
      </c>
      <c r="D16" s="55">
        <f t="shared" ref="D16:I16" si="2">SUM(D17:D19)</f>
        <v>14.02</v>
      </c>
      <c r="E16" s="74">
        <f t="shared" si="2"/>
        <v>10.02</v>
      </c>
      <c r="F16" s="74">
        <f t="shared" si="2"/>
        <v>0.06</v>
      </c>
      <c r="G16" s="74">
        <f t="shared" si="2"/>
        <v>0.02</v>
      </c>
      <c r="H16" s="74">
        <f t="shared" si="2"/>
        <v>4.5</v>
      </c>
      <c r="I16" s="8">
        <f t="shared" si="2"/>
        <v>17.97</v>
      </c>
    </row>
    <row r="17" spans="1:10">
      <c r="A17" s="63"/>
      <c r="B17" s="270" t="s">
        <v>117</v>
      </c>
      <c r="C17" s="276"/>
      <c r="D17" s="96">
        <v>0.02</v>
      </c>
      <c r="E17" s="75">
        <v>0.02</v>
      </c>
      <c r="F17" s="75">
        <v>0</v>
      </c>
      <c r="G17" s="75">
        <v>0</v>
      </c>
      <c r="H17" s="75">
        <v>0</v>
      </c>
      <c r="I17" s="10">
        <v>0</v>
      </c>
    </row>
    <row r="18" spans="1:10">
      <c r="A18" s="63"/>
      <c r="B18" s="252" t="s">
        <v>7</v>
      </c>
      <c r="C18" s="275"/>
      <c r="D18" s="333">
        <v>4</v>
      </c>
      <c r="E18" s="72">
        <v>4</v>
      </c>
      <c r="F18" s="72">
        <v>0</v>
      </c>
      <c r="G18" s="72">
        <v>0</v>
      </c>
      <c r="H18" s="72">
        <v>3.96</v>
      </c>
      <c r="I18" s="73">
        <v>16.23</v>
      </c>
    </row>
    <row r="19" spans="1:10" ht="19.5" thickBot="1">
      <c r="A19" s="63"/>
      <c r="B19" s="108" t="s">
        <v>125</v>
      </c>
      <c r="C19" s="275"/>
      <c r="D19" s="375">
        <v>10</v>
      </c>
      <c r="E19" s="374">
        <v>6</v>
      </c>
      <c r="F19" s="76">
        <v>0.06</v>
      </c>
      <c r="G19" s="76">
        <v>0.02</v>
      </c>
      <c r="H19" s="76">
        <v>0.54</v>
      </c>
      <c r="I19" s="71">
        <v>1.74</v>
      </c>
      <c r="J19" s="68"/>
    </row>
    <row r="20" spans="1:10" ht="19.5" thickBot="1">
      <c r="A20" s="29"/>
      <c r="B20" s="298" t="s">
        <v>25</v>
      </c>
      <c r="C20" s="232"/>
      <c r="D20" s="298"/>
      <c r="E20" s="301"/>
      <c r="F20" s="297">
        <f>SUM(F7+F10+F12+F16)</f>
        <v>9.7500000000000018</v>
      </c>
      <c r="G20" s="136">
        <f>SUM(G7+G10+G12+G16)</f>
        <v>13.389999999999999</v>
      </c>
      <c r="H20" s="298">
        <f>SUM(H7+H10+H12+H16)</f>
        <v>51.76</v>
      </c>
      <c r="I20" s="136">
        <f>SUM(I7+I10+I12+I16)</f>
        <v>376.43999999999994</v>
      </c>
    </row>
    <row r="21" spans="1:10" ht="19.5" thickBot="1">
      <c r="A21" s="15"/>
      <c r="B21" s="16"/>
      <c r="C21" s="229"/>
      <c r="D21" s="17"/>
      <c r="E21" s="17"/>
      <c r="F21" s="17"/>
      <c r="G21" s="17"/>
      <c r="H21" s="17"/>
      <c r="I21" s="18"/>
    </row>
    <row r="22" spans="1:10" ht="19.5" thickBot="1">
      <c r="A22" s="523" t="s">
        <v>78</v>
      </c>
      <c r="B22" s="524"/>
      <c r="C22" s="524"/>
      <c r="D22" s="525"/>
      <c r="E22" s="525"/>
      <c r="F22" s="525"/>
      <c r="G22" s="525"/>
      <c r="H22" s="525"/>
      <c r="I22" s="526"/>
    </row>
    <row r="23" spans="1:10" ht="19.5" thickBot="1">
      <c r="A23" s="195">
        <v>1</v>
      </c>
      <c r="B23" s="199" t="s">
        <v>137</v>
      </c>
      <c r="C23" s="284" t="s">
        <v>248</v>
      </c>
      <c r="D23" s="315">
        <v>200</v>
      </c>
      <c r="E23" s="303">
        <v>176</v>
      </c>
      <c r="F23" s="123">
        <v>0.7</v>
      </c>
      <c r="G23" s="7">
        <v>0</v>
      </c>
      <c r="H23" s="7">
        <v>19.89</v>
      </c>
      <c r="I23" s="20">
        <v>82.72</v>
      </c>
    </row>
    <row r="24" spans="1:10" ht="19.5" thickBot="1">
      <c r="A24" s="180"/>
      <c r="B24" s="65" t="s">
        <v>247</v>
      </c>
      <c r="C24" s="284"/>
      <c r="D24" s="55">
        <v>10</v>
      </c>
      <c r="E24" s="74">
        <v>10</v>
      </c>
      <c r="F24" s="123">
        <v>2</v>
      </c>
      <c r="G24" s="123">
        <v>7</v>
      </c>
      <c r="H24" s="123">
        <v>1.72</v>
      </c>
      <c r="I24" s="228">
        <v>65.5</v>
      </c>
      <c r="J24" s="68"/>
    </row>
    <row r="25" spans="1:10" ht="19.5" thickBot="1">
      <c r="A25" s="29"/>
      <c r="B25" s="298" t="s">
        <v>88</v>
      </c>
      <c r="C25" s="306"/>
      <c r="D25" s="32"/>
      <c r="E25" s="372"/>
      <c r="F25" s="389">
        <v>2.7</v>
      </c>
      <c r="G25" s="210">
        <v>7</v>
      </c>
      <c r="H25" s="350">
        <v>21.61</v>
      </c>
      <c r="I25" s="319">
        <v>148.22</v>
      </c>
      <c r="J25" s="68"/>
    </row>
    <row r="26" spans="1:10" ht="19.5" thickBot="1">
      <c r="A26" s="21"/>
      <c r="B26" s="22"/>
      <c r="C26" s="230"/>
      <c r="D26" s="23"/>
      <c r="E26" s="23"/>
      <c r="F26" s="335"/>
      <c r="G26" s="335"/>
      <c r="H26" s="335"/>
      <c r="I26" s="336"/>
    </row>
    <row r="27" spans="1:10" ht="19.5" thickBot="1">
      <c r="A27" s="527" t="s">
        <v>13</v>
      </c>
      <c r="B27" s="525"/>
      <c r="C27" s="525"/>
      <c r="D27" s="525"/>
      <c r="E27" s="525"/>
      <c r="F27" s="525"/>
      <c r="G27" s="525"/>
      <c r="H27" s="525"/>
      <c r="I27" s="526"/>
    </row>
    <row r="28" spans="1:10" ht="19.5" thickBot="1">
      <c r="A28" s="218">
        <v>1</v>
      </c>
      <c r="B28" s="82" t="s">
        <v>71</v>
      </c>
      <c r="C28" s="272" t="s">
        <v>108</v>
      </c>
      <c r="D28" s="55">
        <f t="shared" ref="D28:I28" si="3">SUM(D29:D29)</f>
        <v>35</v>
      </c>
      <c r="E28" s="74">
        <f t="shared" si="3"/>
        <v>26.25</v>
      </c>
      <c r="F28" s="74">
        <f t="shared" si="3"/>
        <v>0.26</v>
      </c>
      <c r="G28" s="74">
        <f t="shared" si="3"/>
        <v>0</v>
      </c>
      <c r="H28" s="95">
        <f t="shared" si="3"/>
        <v>1.58</v>
      </c>
      <c r="I28" s="8">
        <f t="shared" si="3"/>
        <v>7.88</v>
      </c>
    </row>
    <row r="29" spans="1:10" ht="19.5" thickBot="1">
      <c r="A29" s="193"/>
      <c r="B29" s="338" t="s">
        <v>39</v>
      </c>
      <c r="C29" s="276"/>
      <c r="D29" s="96">
        <v>35</v>
      </c>
      <c r="E29" s="9">
        <v>26.25</v>
      </c>
      <c r="F29" s="9">
        <v>0.26</v>
      </c>
      <c r="G29" s="9">
        <v>0</v>
      </c>
      <c r="H29" s="9">
        <v>1.58</v>
      </c>
      <c r="I29" s="10">
        <v>7.88</v>
      </c>
    </row>
    <row r="30" spans="1:10" ht="19.5" thickBot="1">
      <c r="A30" s="218">
        <v>2</v>
      </c>
      <c r="B30" s="82" t="s">
        <v>204</v>
      </c>
      <c r="C30" s="272" t="s">
        <v>90</v>
      </c>
      <c r="D30" s="444">
        <f t="shared" ref="D30:I30" si="4">SUM(D31:D42)</f>
        <v>148.80000000000001</v>
      </c>
      <c r="E30" s="163">
        <f t="shared" si="4"/>
        <v>111.16000000000001</v>
      </c>
      <c r="F30" s="123">
        <f t="shared" si="4"/>
        <v>7.2099999999999982</v>
      </c>
      <c r="G30" s="74">
        <f t="shared" si="4"/>
        <v>6.92</v>
      </c>
      <c r="H30" s="95">
        <f t="shared" si="4"/>
        <v>7.1700000000000008</v>
      </c>
      <c r="I30" s="135">
        <f t="shared" si="4"/>
        <v>125.99</v>
      </c>
    </row>
    <row r="31" spans="1:10">
      <c r="A31" s="190"/>
      <c r="B31" s="151" t="s">
        <v>150</v>
      </c>
      <c r="C31" s="285"/>
      <c r="D31" s="101">
        <v>50</v>
      </c>
      <c r="E31" s="97">
        <v>35</v>
      </c>
      <c r="F31" s="97">
        <v>6.06</v>
      </c>
      <c r="G31" s="97">
        <v>3.15</v>
      </c>
      <c r="H31" s="97">
        <v>0.67</v>
      </c>
      <c r="I31" s="100">
        <v>56.7</v>
      </c>
    </row>
    <row r="32" spans="1:10">
      <c r="A32" s="190"/>
      <c r="B32" s="269" t="s">
        <v>92</v>
      </c>
      <c r="C32" s="274"/>
      <c r="D32" s="66">
        <v>50</v>
      </c>
      <c r="E32" s="69">
        <v>35</v>
      </c>
      <c r="F32" s="69">
        <v>0.25</v>
      </c>
      <c r="G32" s="69">
        <v>7.0000000000000007E-2</v>
      </c>
      <c r="H32" s="69">
        <v>1.05</v>
      </c>
      <c r="I32" s="70">
        <v>5.6</v>
      </c>
      <c r="J32" s="68"/>
    </row>
    <row r="33" spans="1:10">
      <c r="A33" s="190"/>
      <c r="B33" s="269" t="s">
        <v>16</v>
      </c>
      <c r="C33" s="274"/>
      <c r="D33" s="66">
        <v>10</v>
      </c>
      <c r="E33" s="69">
        <v>8.4</v>
      </c>
      <c r="F33" s="69">
        <v>0.14000000000000001</v>
      </c>
      <c r="G33" s="69">
        <v>0.02</v>
      </c>
      <c r="H33" s="69">
        <v>0.84</v>
      </c>
      <c r="I33" s="70">
        <v>3.53</v>
      </c>
    </row>
    <row r="34" spans="1:10">
      <c r="A34" s="190"/>
      <c r="B34" s="269" t="s">
        <v>14</v>
      </c>
      <c r="C34" s="274"/>
      <c r="D34" s="66">
        <v>10</v>
      </c>
      <c r="E34" s="69">
        <v>8</v>
      </c>
      <c r="F34" s="69">
        <v>0.1</v>
      </c>
      <c r="G34" s="69">
        <v>0.01</v>
      </c>
      <c r="H34" s="69">
        <v>0.56000000000000005</v>
      </c>
      <c r="I34" s="70">
        <v>3.28</v>
      </c>
    </row>
    <row r="35" spans="1:10">
      <c r="A35" s="190"/>
      <c r="B35" s="269" t="s">
        <v>39</v>
      </c>
      <c r="C35" s="274"/>
      <c r="D35" s="66">
        <v>10</v>
      </c>
      <c r="E35" s="69">
        <v>7.5</v>
      </c>
      <c r="F35" s="69">
        <v>0.08</v>
      </c>
      <c r="G35" s="69">
        <v>0</v>
      </c>
      <c r="H35" s="69">
        <v>0.45</v>
      </c>
      <c r="I35" s="70">
        <v>2.25</v>
      </c>
      <c r="J35" s="68"/>
    </row>
    <row r="36" spans="1:10">
      <c r="A36" s="190"/>
      <c r="B36" s="269" t="s">
        <v>128</v>
      </c>
      <c r="C36" s="274"/>
      <c r="D36" s="66">
        <v>5</v>
      </c>
      <c r="E36" s="69">
        <v>4.95</v>
      </c>
      <c r="F36" s="69">
        <v>0.36</v>
      </c>
      <c r="G36" s="69">
        <v>0.1</v>
      </c>
      <c r="H36" s="69">
        <v>3.12</v>
      </c>
      <c r="I36" s="70">
        <v>18.07</v>
      </c>
    </row>
    <row r="37" spans="1:10">
      <c r="A37" s="190"/>
      <c r="B37" s="269" t="s">
        <v>75</v>
      </c>
      <c r="C37" s="274"/>
      <c r="D37" s="66">
        <v>2</v>
      </c>
      <c r="E37" s="69">
        <v>2</v>
      </c>
      <c r="F37" s="69">
        <v>0</v>
      </c>
      <c r="G37" s="69">
        <v>2</v>
      </c>
      <c r="H37" s="69">
        <v>0</v>
      </c>
      <c r="I37" s="70">
        <v>18</v>
      </c>
    </row>
    <row r="38" spans="1:10">
      <c r="A38" s="190"/>
      <c r="B38" s="280" t="s">
        <v>187</v>
      </c>
      <c r="C38" s="274"/>
      <c r="D38" s="66">
        <v>1</v>
      </c>
      <c r="E38" s="69">
        <v>1</v>
      </c>
      <c r="F38" s="69">
        <v>0.01</v>
      </c>
      <c r="G38" s="69">
        <v>0.82</v>
      </c>
      <c r="H38" s="69">
        <v>0.01</v>
      </c>
      <c r="I38" s="70">
        <v>6.61</v>
      </c>
      <c r="J38" s="68"/>
    </row>
    <row r="39" spans="1:10">
      <c r="A39" s="190"/>
      <c r="B39" s="280" t="s">
        <v>205</v>
      </c>
      <c r="C39" s="274"/>
      <c r="D39" s="66">
        <v>2</v>
      </c>
      <c r="E39" s="69">
        <v>1.2</v>
      </c>
      <c r="F39" s="69">
        <v>0.01</v>
      </c>
      <c r="G39" s="69">
        <v>0</v>
      </c>
      <c r="H39" s="69">
        <v>0.11</v>
      </c>
      <c r="I39" s="70">
        <v>0.35</v>
      </c>
      <c r="J39" s="68"/>
    </row>
    <row r="40" spans="1:10">
      <c r="A40" s="190"/>
      <c r="B40" s="280" t="s">
        <v>91</v>
      </c>
      <c r="C40" s="274"/>
      <c r="D40" s="66">
        <v>3</v>
      </c>
      <c r="E40" s="69">
        <v>2.31</v>
      </c>
      <c r="F40" s="69">
        <v>0.06</v>
      </c>
      <c r="G40" s="69">
        <v>0</v>
      </c>
      <c r="H40" s="69">
        <v>0.2</v>
      </c>
      <c r="I40" s="70">
        <v>0.8</v>
      </c>
      <c r="J40" s="68"/>
    </row>
    <row r="41" spans="1:10">
      <c r="A41" s="190"/>
      <c r="B41" s="316" t="s">
        <v>192</v>
      </c>
      <c r="C41" s="342"/>
      <c r="D41" s="340">
        <v>0.8</v>
      </c>
      <c r="E41" s="25">
        <v>0.8</v>
      </c>
      <c r="F41" s="25">
        <v>0</v>
      </c>
      <c r="G41" s="25">
        <v>0</v>
      </c>
      <c r="H41" s="25">
        <v>0</v>
      </c>
      <c r="I41" s="26">
        <v>0</v>
      </c>
      <c r="J41" s="3"/>
    </row>
    <row r="42" spans="1:10" ht="19.5" thickBot="1">
      <c r="A42" s="191"/>
      <c r="B42" s="258" t="s">
        <v>191</v>
      </c>
      <c r="C42" s="343"/>
      <c r="D42" s="341">
        <v>5</v>
      </c>
      <c r="E42" s="211">
        <v>5</v>
      </c>
      <c r="F42" s="211">
        <v>0.14000000000000001</v>
      </c>
      <c r="G42" s="211">
        <v>0.75</v>
      </c>
      <c r="H42" s="211">
        <v>0.16</v>
      </c>
      <c r="I42" s="212">
        <v>10.8</v>
      </c>
      <c r="J42" s="3"/>
    </row>
    <row r="43" spans="1:10" ht="19.5" thickBot="1">
      <c r="A43" s="176">
        <v>3</v>
      </c>
      <c r="B43" s="82" t="s">
        <v>206</v>
      </c>
      <c r="C43" s="376" t="s">
        <v>199</v>
      </c>
      <c r="D43" s="55">
        <f t="shared" ref="D43:I43" si="5">SUM(D44:D47)</f>
        <v>112.4</v>
      </c>
      <c r="E43" s="163">
        <f t="shared" si="5"/>
        <v>80.800000000000011</v>
      </c>
      <c r="F43" s="74">
        <f t="shared" si="5"/>
        <v>12.25</v>
      </c>
      <c r="G43" s="74">
        <f t="shared" si="5"/>
        <v>8.32</v>
      </c>
      <c r="H43" s="74">
        <f t="shared" si="5"/>
        <v>2.17</v>
      </c>
      <c r="I43" s="8">
        <f t="shared" si="5"/>
        <v>134.93</v>
      </c>
    </row>
    <row r="44" spans="1:10">
      <c r="A44" s="27"/>
      <c r="B44" s="151" t="s">
        <v>150</v>
      </c>
      <c r="C44" s="285"/>
      <c r="D44" s="101">
        <v>100</v>
      </c>
      <c r="E44" s="97">
        <v>70</v>
      </c>
      <c r="F44" s="97">
        <v>12.11</v>
      </c>
      <c r="G44" s="97">
        <v>6.3</v>
      </c>
      <c r="H44" s="97">
        <v>1.33</v>
      </c>
      <c r="I44" s="100">
        <v>113.4</v>
      </c>
    </row>
    <row r="45" spans="1:10">
      <c r="A45" s="27"/>
      <c r="B45" s="269" t="s">
        <v>16</v>
      </c>
      <c r="C45" s="274"/>
      <c r="D45" s="66">
        <v>10</v>
      </c>
      <c r="E45" s="69">
        <v>8.4</v>
      </c>
      <c r="F45" s="69">
        <v>0.14000000000000001</v>
      </c>
      <c r="G45" s="69">
        <v>0.02</v>
      </c>
      <c r="H45" s="69">
        <v>0.84</v>
      </c>
      <c r="I45" s="70">
        <v>3.53</v>
      </c>
    </row>
    <row r="46" spans="1:10">
      <c r="A46" s="27"/>
      <c r="B46" s="269" t="s">
        <v>75</v>
      </c>
      <c r="C46" s="274"/>
      <c r="D46" s="66">
        <v>2</v>
      </c>
      <c r="E46" s="69">
        <v>2</v>
      </c>
      <c r="F46" s="69">
        <v>0</v>
      </c>
      <c r="G46" s="69">
        <v>2</v>
      </c>
      <c r="H46" s="69">
        <v>0</v>
      </c>
      <c r="I46" s="70">
        <v>18</v>
      </c>
    </row>
    <row r="47" spans="1:10" ht="19.5" thickBot="1">
      <c r="A47" s="27"/>
      <c r="B47" s="266" t="s">
        <v>192</v>
      </c>
      <c r="C47" s="278"/>
      <c r="D47" s="263">
        <v>0.4</v>
      </c>
      <c r="E47" s="76">
        <v>0.4</v>
      </c>
      <c r="F47" s="76">
        <v>0</v>
      </c>
      <c r="G47" s="76">
        <v>0</v>
      </c>
      <c r="H47" s="76">
        <v>0</v>
      </c>
      <c r="I47" s="71">
        <v>0</v>
      </c>
    </row>
    <row r="48" spans="1:10" ht="19.5" thickBot="1">
      <c r="A48" s="176">
        <v>4</v>
      </c>
      <c r="B48" s="259" t="s">
        <v>158</v>
      </c>
      <c r="C48" s="474" t="s">
        <v>96</v>
      </c>
      <c r="D48" s="448">
        <f t="shared" ref="D48:I48" si="6">SUM(D49:D53)</f>
        <v>182.4</v>
      </c>
      <c r="E48" s="330">
        <f t="shared" si="6"/>
        <v>165.70000000000002</v>
      </c>
      <c r="F48" s="257">
        <f t="shared" si="6"/>
        <v>3.12</v>
      </c>
      <c r="G48" s="257">
        <f t="shared" si="6"/>
        <v>2.34</v>
      </c>
      <c r="H48" s="257">
        <f t="shared" si="6"/>
        <v>9.7600000000000016</v>
      </c>
      <c r="I48" s="133">
        <f t="shared" si="6"/>
        <v>72.009999999999991</v>
      </c>
      <c r="J48" s="68"/>
    </row>
    <row r="49" spans="1:10">
      <c r="A49" s="144"/>
      <c r="B49" s="382" t="s">
        <v>188</v>
      </c>
      <c r="C49" s="285"/>
      <c r="D49" s="101">
        <v>150</v>
      </c>
      <c r="E49" s="97">
        <v>136.5</v>
      </c>
      <c r="F49" s="97">
        <v>2.73</v>
      </c>
      <c r="G49" s="97">
        <v>0.27</v>
      </c>
      <c r="H49" s="97">
        <v>7.78</v>
      </c>
      <c r="I49" s="100">
        <v>45.05</v>
      </c>
      <c r="J49" s="68"/>
    </row>
    <row r="50" spans="1:10">
      <c r="A50" s="507"/>
      <c r="B50" s="419" t="s">
        <v>16</v>
      </c>
      <c r="C50" s="274"/>
      <c r="D50" s="66">
        <v>20</v>
      </c>
      <c r="E50" s="69">
        <v>16.8</v>
      </c>
      <c r="F50" s="69">
        <v>0.28999999999999998</v>
      </c>
      <c r="G50" s="69">
        <v>0.03</v>
      </c>
      <c r="H50" s="69">
        <v>1.68</v>
      </c>
      <c r="I50" s="70">
        <v>7.06</v>
      </c>
      <c r="J50" s="68"/>
    </row>
    <row r="51" spans="1:10">
      <c r="A51" s="507"/>
      <c r="B51" s="313" t="s">
        <v>38</v>
      </c>
      <c r="C51" s="274"/>
      <c r="D51" s="66">
        <v>10</v>
      </c>
      <c r="E51" s="69">
        <v>10</v>
      </c>
      <c r="F51" s="69">
        <v>0.1</v>
      </c>
      <c r="G51" s="69">
        <v>0.04</v>
      </c>
      <c r="H51" s="69">
        <v>0.3</v>
      </c>
      <c r="I51" s="70">
        <v>1.9</v>
      </c>
      <c r="J51" s="68"/>
    </row>
    <row r="52" spans="1:10">
      <c r="A52" s="507"/>
      <c r="B52" s="313" t="s">
        <v>75</v>
      </c>
      <c r="C52" s="274"/>
      <c r="D52" s="66">
        <v>2</v>
      </c>
      <c r="E52" s="69">
        <v>2</v>
      </c>
      <c r="F52" s="69">
        <v>0</v>
      </c>
      <c r="G52" s="69">
        <v>2</v>
      </c>
      <c r="H52" s="69">
        <v>0</v>
      </c>
      <c r="I52" s="70">
        <v>18</v>
      </c>
      <c r="J52" s="68"/>
    </row>
    <row r="53" spans="1:10" ht="19.5" thickBot="1">
      <c r="A53" s="508"/>
      <c r="B53" s="221" t="s">
        <v>192</v>
      </c>
      <c r="C53" s="287"/>
      <c r="D53" s="170">
        <v>0.4</v>
      </c>
      <c r="E53" s="77">
        <v>0.4</v>
      </c>
      <c r="F53" s="77">
        <v>0</v>
      </c>
      <c r="G53" s="77">
        <v>0</v>
      </c>
      <c r="H53" s="77">
        <v>0</v>
      </c>
      <c r="I53" s="256">
        <v>0</v>
      </c>
      <c r="J53" s="68"/>
    </row>
    <row r="54" spans="1:10" ht="19.5" thickBot="1">
      <c r="A54" s="178">
        <v>5</v>
      </c>
      <c r="B54" s="82" t="s">
        <v>120</v>
      </c>
      <c r="C54" s="272" t="s">
        <v>155</v>
      </c>
      <c r="D54" s="55">
        <f>SUM(D55:D56)</f>
        <v>13</v>
      </c>
      <c r="E54" s="74">
        <f>E55+E56</f>
        <v>13</v>
      </c>
      <c r="F54" s="74">
        <f>F55+F56</f>
        <v>0.17</v>
      </c>
      <c r="G54" s="74">
        <f>SUM(G55+G56)</f>
        <v>0.27</v>
      </c>
      <c r="H54" s="74">
        <f>SUM(H55+H56)</f>
        <v>11.270000000000001</v>
      </c>
      <c r="I54" s="20">
        <f>SUM(I55+I56)</f>
        <v>47.97</v>
      </c>
      <c r="J54" s="68"/>
    </row>
    <row r="55" spans="1:10">
      <c r="A55" s="144"/>
      <c r="B55" s="268" t="s">
        <v>53</v>
      </c>
      <c r="C55" s="273"/>
      <c r="D55" s="173">
        <v>10</v>
      </c>
      <c r="E55" s="40">
        <v>10</v>
      </c>
      <c r="F55" s="40">
        <v>0.17</v>
      </c>
      <c r="G55" s="40">
        <v>0.27</v>
      </c>
      <c r="H55" s="40">
        <v>8.3000000000000007</v>
      </c>
      <c r="I55" s="41">
        <v>35.799999999999997</v>
      </c>
      <c r="J55" s="68"/>
    </row>
    <row r="56" spans="1:10" ht="19.5" thickBot="1">
      <c r="A56" s="434"/>
      <c r="B56" s="311" t="s">
        <v>7</v>
      </c>
      <c r="C56" s="309"/>
      <c r="D56" s="154">
        <v>3</v>
      </c>
      <c r="E56" s="76">
        <v>3</v>
      </c>
      <c r="F56" s="76">
        <v>0</v>
      </c>
      <c r="G56" s="76">
        <v>0</v>
      </c>
      <c r="H56" s="76">
        <v>2.97</v>
      </c>
      <c r="I56" s="71">
        <v>12.17</v>
      </c>
    </row>
    <row r="57" spans="1:10" ht="19.5" thickBot="1">
      <c r="A57" s="179">
        <v>6</v>
      </c>
      <c r="B57" s="371" t="s">
        <v>73</v>
      </c>
      <c r="C57" s="284" t="s">
        <v>106</v>
      </c>
      <c r="D57" s="315">
        <v>33</v>
      </c>
      <c r="E57" s="303">
        <v>33</v>
      </c>
      <c r="F57" s="74">
        <v>2.97</v>
      </c>
      <c r="G57" s="74">
        <v>0.99</v>
      </c>
      <c r="H57" s="74">
        <v>15.84</v>
      </c>
      <c r="I57" s="20">
        <v>85.14</v>
      </c>
    </row>
    <row r="58" spans="1:10" ht="19.5" thickBot="1">
      <c r="A58" s="29"/>
      <c r="B58" s="298" t="s">
        <v>26</v>
      </c>
      <c r="C58" s="203"/>
      <c r="D58" s="298"/>
      <c r="E58" s="301"/>
      <c r="F58" s="136">
        <f>F28+F30+F43+F48+F54+F57</f>
        <v>25.98</v>
      </c>
      <c r="G58" s="298">
        <f>G28+G30+G43+G48+G54+G57</f>
        <v>18.839999999999996</v>
      </c>
      <c r="H58" s="136">
        <f>H28+H30+H43+H48+H54+H57</f>
        <v>47.790000000000006</v>
      </c>
      <c r="I58" s="367">
        <f>I28+I30+I43+I48+I54+I57</f>
        <v>473.91999999999996</v>
      </c>
    </row>
    <row r="59" spans="1:10" ht="19.5" thickBot="1">
      <c r="A59" s="15"/>
      <c r="B59" s="31"/>
      <c r="C59" s="229"/>
      <c r="D59" s="17"/>
      <c r="E59" s="17"/>
      <c r="F59" s="17"/>
      <c r="G59" s="17"/>
      <c r="H59" s="17"/>
      <c r="I59" s="18"/>
    </row>
    <row r="60" spans="1:10" ht="19.5" thickBot="1">
      <c r="A60" s="550" t="s">
        <v>176</v>
      </c>
      <c r="B60" s="564"/>
      <c r="C60" s="564"/>
      <c r="D60" s="564"/>
      <c r="E60" s="564"/>
      <c r="F60" s="564"/>
      <c r="G60" s="564"/>
      <c r="H60" s="564"/>
      <c r="I60" s="565"/>
    </row>
    <row r="61" spans="1:10" ht="19.5" thickBot="1">
      <c r="A61" s="176">
        <v>1</v>
      </c>
      <c r="B61" s="82" t="s">
        <v>161</v>
      </c>
      <c r="C61" s="376" t="s">
        <v>168</v>
      </c>
      <c r="D61" s="447">
        <f t="shared" ref="D61:I61" si="7">SUM(D62:D70)</f>
        <v>147</v>
      </c>
      <c r="E61" s="192">
        <f t="shared" si="7"/>
        <v>145</v>
      </c>
      <c r="F61" s="264">
        <f t="shared" si="7"/>
        <v>19.09</v>
      </c>
      <c r="G61" s="123">
        <f t="shared" si="7"/>
        <v>14.810000000000002</v>
      </c>
      <c r="H61" s="123">
        <f t="shared" si="7"/>
        <v>17.84</v>
      </c>
      <c r="I61" s="265">
        <f t="shared" si="7"/>
        <v>332.47</v>
      </c>
      <c r="J61" s="68"/>
    </row>
    <row r="62" spans="1:10">
      <c r="A62" s="195"/>
      <c r="B62" s="323" t="s">
        <v>79</v>
      </c>
      <c r="C62" s="285"/>
      <c r="D62" s="101">
        <v>100</v>
      </c>
      <c r="E62" s="97">
        <v>100</v>
      </c>
      <c r="F62" s="97">
        <v>16</v>
      </c>
      <c r="G62" s="97">
        <v>9</v>
      </c>
      <c r="H62" s="97">
        <v>1</v>
      </c>
      <c r="I62" s="100">
        <v>201</v>
      </c>
      <c r="J62" s="68"/>
    </row>
    <row r="63" spans="1:10">
      <c r="A63" s="415"/>
      <c r="B63" s="269" t="s">
        <v>24</v>
      </c>
      <c r="C63" s="274"/>
      <c r="D63" s="66">
        <v>15</v>
      </c>
      <c r="E63" s="149">
        <v>13.05</v>
      </c>
      <c r="F63" s="69">
        <v>1.7</v>
      </c>
      <c r="G63" s="69">
        <v>1.31</v>
      </c>
      <c r="H63" s="69">
        <v>0.13</v>
      </c>
      <c r="I63" s="70">
        <v>18.66</v>
      </c>
      <c r="J63" s="68"/>
    </row>
    <row r="64" spans="1:10">
      <c r="A64" s="415"/>
      <c r="B64" s="280" t="s">
        <v>65</v>
      </c>
      <c r="C64" s="274"/>
      <c r="D64" s="66">
        <v>5</v>
      </c>
      <c r="E64" s="69">
        <v>4.95</v>
      </c>
      <c r="F64" s="69">
        <v>0.59</v>
      </c>
      <c r="G64" s="69">
        <v>0.05</v>
      </c>
      <c r="H64" s="69">
        <v>3.32</v>
      </c>
      <c r="I64" s="70">
        <v>17.670000000000002</v>
      </c>
      <c r="J64" s="68"/>
    </row>
    <row r="65" spans="1:10">
      <c r="A65" s="415"/>
      <c r="B65" s="332" t="s">
        <v>238</v>
      </c>
      <c r="C65" s="274"/>
      <c r="D65" s="66">
        <v>5</v>
      </c>
      <c r="E65" s="69">
        <v>5</v>
      </c>
      <c r="F65" s="69">
        <v>0.5</v>
      </c>
      <c r="G65" s="69">
        <v>0.05</v>
      </c>
      <c r="H65" s="69">
        <v>3.65</v>
      </c>
      <c r="I65" s="70">
        <v>17.899999999999999</v>
      </c>
      <c r="J65" s="68"/>
    </row>
    <row r="66" spans="1:10">
      <c r="A66" s="415"/>
      <c r="B66" s="269" t="s">
        <v>191</v>
      </c>
      <c r="C66" s="342"/>
      <c r="D66" s="340">
        <v>5</v>
      </c>
      <c r="E66" s="25">
        <v>5</v>
      </c>
      <c r="F66" s="25">
        <v>0.14000000000000001</v>
      </c>
      <c r="G66" s="25">
        <v>0.75</v>
      </c>
      <c r="H66" s="25">
        <v>0.16</v>
      </c>
      <c r="I66" s="26">
        <v>10.8</v>
      </c>
      <c r="J66" s="68"/>
    </row>
    <row r="67" spans="1:10">
      <c r="A67" s="415"/>
      <c r="B67" s="332" t="s">
        <v>7</v>
      </c>
      <c r="C67" s="277"/>
      <c r="D67" s="500">
        <v>3</v>
      </c>
      <c r="E67" s="69">
        <v>3</v>
      </c>
      <c r="F67" s="69">
        <v>0</v>
      </c>
      <c r="G67" s="69">
        <v>0</v>
      </c>
      <c r="H67" s="69">
        <v>2.97</v>
      </c>
      <c r="I67" s="70">
        <v>12.17</v>
      </c>
      <c r="J67" s="68"/>
    </row>
    <row r="68" spans="1:10">
      <c r="A68" s="415"/>
      <c r="B68" s="280" t="s">
        <v>66</v>
      </c>
      <c r="C68" s="275"/>
      <c r="D68" s="96">
        <v>2</v>
      </c>
      <c r="E68" s="75">
        <v>2</v>
      </c>
      <c r="F68" s="75">
        <v>0.02</v>
      </c>
      <c r="G68" s="75">
        <v>1.64</v>
      </c>
      <c r="H68" s="75">
        <v>0.03</v>
      </c>
      <c r="I68" s="10">
        <v>13.22</v>
      </c>
      <c r="J68" s="68"/>
    </row>
    <row r="69" spans="1:10">
      <c r="A69" s="415"/>
      <c r="B69" s="316" t="s">
        <v>75</v>
      </c>
      <c r="C69" s="275"/>
      <c r="D69" s="66">
        <v>2</v>
      </c>
      <c r="E69" s="69">
        <v>2</v>
      </c>
      <c r="F69" s="69">
        <v>0</v>
      </c>
      <c r="G69" s="69">
        <v>2</v>
      </c>
      <c r="H69" s="69">
        <v>0</v>
      </c>
      <c r="I69" s="70">
        <v>18</v>
      </c>
      <c r="J69" s="68"/>
    </row>
    <row r="70" spans="1:10" ht="19.5" thickBot="1">
      <c r="A70" s="188"/>
      <c r="B70" s="266" t="s">
        <v>121</v>
      </c>
      <c r="C70" s="278"/>
      <c r="D70" s="263">
        <v>10</v>
      </c>
      <c r="E70" s="76">
        <v>10</v>
      </c>
      <c r="F70" s="76">
        <v>0.14000000000000001</v>
      </c>
      <c r="G70" s="76">
        <v>0.01</v>
      </c>
      <c r="H70" s="76">
        <v>6.58</v>
      </c>
      <c r="I70" s="71">
        <v>23.05</v>
      </c>
      <c r="J70" s="68"/>
    </row>
    <row r="71" spans="1:10" ht="19.5" thickBot="1">
      <c r="A71" s="176">
        <v>2</v>
      </c>
      <c r="B71" s="404" t="s">
        <v>134</v>
      </c>
      <c r="C71" s="272" t="s">
        <v>80</v>
      </c>
      <c r="D71" s="55">
        <v>200</v>
      </c>
      <c r="E71" s="74">
        <v>200</v>
      </c>
      <c r="F71" s="74">
        <v>4</v>
      </c>
      <c r="G71" s="74">
        <v>6</v>
      </c>
      <c r="H71" s="74">
        <v>8</v>
      </c>
      <c r="I71" s="8">
        <v>100</v>
      </c>
    </row>
    <row r="72" spans="1:10" ht="19.5" thickBot="1">
      <c r="A72" s="29"/>
      <c r="B72" s="437" t="s">
        <v>177</v>
      </c>
      <c r="C72" s="232"/>
      <c r="D72" s="298"/>
      <c r="E72" s="301"/>
      <c r="F72" s="297">
        <f>F61+F71</f>
        <v>23.09</v>
      </c>
      <c r="G72" s="210">
        <f>G61+G71</f>
        <v>20.810000000000002</v>
      </c>
      <c r="H72" s="390">
        <f>H61+H71</f>
        <v>25.84</v>
      </c>
      <c r="I72" s="136">
        <f>I61+I71</f>
        <v>432.47</v>
      </c>
    </row>
    <row r="73" spans="1:10" ht="19.5" thickBot="1">
      <c r="A73" s="48"/>
      <c r="B73" s="49" t="s">
        <v>27</v>
      </c>
      <c r="C73" s="238"/>
      <c r="D73" s="49"/>
      <c r="E73" s="49"/>
      <c r="F73" s="348">
        <f>SUM(F72+F58+F25+F20)</f>
        <v>61.52</v>
      </c>
      <c r="G73" s="349">
        <f>SUM(G72+G58+G25+G20)</f>
        <v>60.04</v>
      </c>
      <c r="H73" s="348">
        <f>SUM(H72+H58+H25+H20)</f>
        <v>147</v>
      </c>
      <c r="I73" s="347">
        <f>SUM(I72+I58+I25+I20)</f>
        <v>1431.0499999999997</v>
      </c>
    </row>
    <row r="74" spans="1:10" ht="0.75" customHeight="1" thickBot="1">
      <c r="A74" s="51"/>
      <c r="B74" s="56"/>
      <c r="C74" s="239"/>
      <c r="D74" s="56"/>
      <c r="E74" s="56"/>
      <c r="F74" s="56"/>
      <c r="G74" s="56"/>
      <c r="H74" s="56"/>
      <c r="I74" s="351"/>
    </row>
    <row r="75" spans="1:10" ht="19.5" thickBot="1">
      <c r="A75" s="561" t="s">
        <v>19</v>
      </c>
      <c r="B75" s="562"/>
      <c r="C75" s="562"/>
      <c r="D75" s="562"/>
      <c r="E75" s="562"/>
      <c r="F75" s="562"/>
      <c r="G75" s="562"/>
      <c r="H75" s="562"/>
      <c r="I75" s="563"/>
    </row>
    <row r="76" spans="1:10" ht="19.5" thickBot="1">
      <c r="A76" s="550" t="s">
        <v>11</v>
      </c>
      <c r="B76" s="551"/>
      <c r="C76" s="551"/>
      <c r="D76" s="551"/>
      <c r="E76" s="551"/>
      <c r="F76" s="551"/>
      <c r="G76" s="551"/>
      <c r="H76" s="551"/>
      <c r="I76" s="552"/>
    </row>
    <row r="77" spans="1:10" ht="19.5" thickBot="1">
      <c r="A77" s="176">
        <v>1</v>
      </c>
      <c r="B77" s="82" t="s">
        <v>64</v>
      </c>
      <c r="C77" s="272" t="s">
        <v>80</v>
      </c>
      <c r="D77" s="55">
        <f t="shared" ref="D77:I77" si="8">SUM(D78:D81)</f>
        <v>175</v>
      </c>
      <c r="E77" s="163">
        <f t="shared" si="8"/>
        <v>174.8</v>
      </c>
      <c r="F77" s="123">
        <f t="shared" si="8"/>
        <v>6.8999999999999995</v>
      </c>
      <c r="G77" s="74">
        <f t="shared" si="8"/>
        <v>4.84</v>
      </c>
      <c r="H77" s="74">
        <f t="shared" si="8"/>
        <v>23.77</v>
      </c>
      <c r="I77" s="135">
        <f t="shared" si="8"/>
        <v>174.07999999999998</v>
      </c>
    </row>
    <row r="78" spans="1:10">
      <c r="A78" s="106"/>
      <c r="B78" s="270" t="s">
        <v>45</v>
      </c>
      <c r="C78" s="276"/>
      <c r="D78" s="96">
        <v>20</v>
      </c>
      <c r="E78" s="75">
        <v>19.8</v>
      </c>
      <c r="F78" s="75">
        <v>2.38</v>
      </c>
      <c r="G78" s="75">
        <v>0.2</v>
      </c>
      <c r="H78" s="75">
        <v>13.27</v>
      </c>
      <c r="I78" s="10">
        <v>70.69</v>
      </c>
    </row>
    <row r="79" spans="1:10">
      <c r="A79" s="109"/>
      <c r="B79" s="316" t="s">
        <v>60</v>
      </c>
      <c r="C79" s="274"/>
      <c r="D79" s="66">
        <v>150</v>
      </c>
      <c r="E79" s="69">
        <v>150</v>
      </c>
      <c r="F79" s="69">
        <v>4.5</v>
      </c>
      <c r="G79" s="69">
        <v>3</v>
      </c>
      <c r="H79" s="69">
        <v>7.5</v>
      </c>
      <c r="I79" s="70">
        <v>78</v>
      </c>
    </row>
    <row r="80" spans="1:10">
      <c r="A80" s="109"/>
      <c r="B80" s="316" t="s">
        <v>187</v>
      </c>
      <c r="C80" s="274"/>
      <c r="D80" s="66">
        <v>2</v>
      </c>
      <c r="E80" s="69">
        <v>2</v>
      </c>
      <c r="F80" s="69">
        <v>0.02</v>
      </c>
      <c r="G80" s="69">
        <v>1.64</v>
      </c>
      <c r="H80" s="69">
        <v>0.03</v>
      </c>
      <c r="I80" s="70">
        <v>13.22</v>
      </c>
      <c r="J80" s="68"/>
    </row>
    <row r="81" spans="1:10" ht="19.5" thickBot="1">
      <c r="A81" s="110"/>
      <c r="B81" s="269" t="s">
        <v>7</v>
      </c>
      <c r="C81" s="274"/>
      <c r="D81" s="500">
        <v>3</v>
      </c>
      <c r="E81" s="69">
        <v>3</v>
      </c>
      <c r="F81" s="69">
        <v>0</v>
      </c>
      <c r="G81" s="69">
        <v>0</v>
      </c>
      <c r="H81" s="69">
        <v>2.97</v>
      </c>
      <c r="I81" s="70">
        <v>12.17</v>
      </c>
    </row>
    <row r="82" spans="1:10" ht="19.5" thickBot="1">
      <c r="A82" s="176">
        <v>2</v>
      </c>
      <c r="B82" s="82" t="s">
        <v>233</v>
      </c>
      <c r="C82" s="272" t="s">
        <v>108</v>
      </c>
      <c r="D82" s="55">
        <v>25</v>
      </c>
      <c r="E82" s="74">
        <v>25</v>
      </c>
      <c r="F82" s="74">
        <v>2.0499999999999998</v>
      </c>
      <c r="G82" s="74">
        <v>2.38</v>
      </c>
      <c r="H82" s="74">
        <v>18.5</v>
      </c>
      <c r="I82" s="135">
        <v>106.5</v>
      </c>
    </row>
    <row r="83" spans="1:10" ht="19.5" thickBot="1">
      <c r="A83" s="218">
        <v>3</v>
      </c>
      <c r="B83" s="371" t="s">
        <v>131</v>
      </c>
      <c r="C83" s="272" t="s">
        <v>80</v>
      </c>
      <c r="D83" s="55">
        <f t="shared" ref="D83:I83" si="9">SUM(D84:D85)</f>
        <v>202</v>
      </c>
      <c r="E83" s="74">
        <f t="shared" si="9"/>
        <v>202</v>
      </c>
      <c r="F83" s="74">
        <f t="shared" si="9"/>
        <v>6.4</v>
      </c>
      <c r="G83" s="74">
        <f t="shared" si="9"/>
        <v>4.28</v>
      </c>
      <c r="H83" s="95">
        <f t="shared" si="9"/>
        <v>11.08</v>
      </c>
      <c r="I83" s="8">
        <f t="shared" si="9"/>
        <v>108.58</v>
      </c>
    </row>
    <row r="84" spans="1:10">
      <c r="A84" s="396"/>
      <c r="B84" s="377" t="s">
        <v>61</v>
      </c>
      <c r="C84" s="284"/>
      <c r="D84" s="101">
        <v>200</v>
      </c>
      <c r="E84" s="97">
        <v>200</v>
      </c>
      <c r="F84" s="97">
        <v>6</v>
      </c>
      <c r="G84" s="97">
        <v>4</v>
      </c>
      <c r="H84" s="97">
        <v>10</v>
      </c>
      <c r="I84" s="100">
        <v>104</v>
      </c>
    </row>
    <row r="85" spans="1:10" ht="19.5" thickBot="1">
      <c r="A85" s="190"/>
      <c r="B85" s="378" t="s">
        <v>136</v>
      </c>
      <c r="C85" s="309"/>
      <c r="D85" s="173">
        <v>2</v>
      </c>
      <c r="E85" s="40">
        <v>2</v>
      </c>
      <c r="F85" s="40">
        <v>0.4</v>
      </c>
      <c r="G85" s="40">
        <v>0.28000000000000003</v>
      </c>
      <c r="H85" s="40">
        <v>1.08</v>
      </c>
      <c r="I85" s="41">
        <v>4.58</v>
      </c>
    </row>
    <row r="86" spans="1:10" ht="19.5" thickBot="1">
      <c r="A86" s="296"/>
      <c r="B86" s="298" t="s">
        <v>25</v>
      </c>
      <c r="C86" s="203"/>
      <c r="D86" s="298"/>
      <c r="E86" s="301"/>
      <c r="F86" s="322">
        <f>F77+F82+F83</f>
        <v>15.35</v>
      </c>
      <c r="G86" s="136">
        <f>G77+G82+G83</f>
        <v>11.5</v>
      </c>
      <c r="H86" s="350">
        <f>H77+H82+H83</f>
        <v>53.349999999999994</v>
      </c>
      <c r="I86" s="136">
        <f>I77+I82+I83</f>
        <v>389.15999999999997</v>
      </c>
    </row>
    <row r="87" spans="1:10" ht="14.25" customHeight="1" thickBot="1">
      <c r="A87" s="353"/>
      <c r="B87" s="354"/>
      <c r="C87" s="355"/>
      <c r="D87" s="354"/>
      <c r="E87" s="354"/>
      <c r="F87" s="354"/>
      <c r="G87" s="354"/>
      <c r="H87" s="354"/>
      <c r="I87" s="356"/>
      <c r="J87" s="4"/>
    </row>
    <row r="88" spans="1:10" ht="19.5" thickBot="1">
      <c r="A88" s="550" t="s">
        <v>78</v>
      </c>
      <c r="B88" s="551"/>
      <c r="C88" s="551"/>
      <c r="D88" s="551"/>
      <c r="E88" s="551"/>
      <c r="F88" s="551"/>
      <c r="G88" s="551"/>
      <c r="H88" s="551"/>
      <c r="I88" s="552"/>
    </row>
    <row r="89" spans="1:10" ht="19.5" thickBot="1">
      <c r="A89" s="118">
        <v>1</v>
      </c>
      <c r="B89" s="65" t="s">
        <v>207</v>
      </c>
      <c r="C89" s="358" t="s">
        <v>104</v>
      </c>
      <c r="D89" s="297">
        <v>200</v>
      </c>
      <c r="E89" s="74">
        <v>140</v>
      </c>
      <c r="F89" s="160">
        <v>1.4</v>
      </c>
      <c r="G89" s="160">
        <v>0.42</v>
      </c>
      <c r="H89" s="160">
        <v>30.8</v>
      </c>
      <c r="I89" s="28">
        <v>124.6</v>
      </c>
      <c r="J89" s="68"/>
    </row>
    <row r="90" spans="1:10" ht="19.5" thickBot="1">
      <c r="A90" s="180"/>
      <c r="B90" s="334" t="s">
        <v>88</v>
      </c>
      <c r="C90" s="352"/>
      <c r="D90" s="334"/>
      <c r="E90" s="359"/>
      <c r="F90" s="322">
        <v>1.4</v>
      </c>
      <c r="G90" s="136">
        <v>0.42</v>
      </c>
      <c r="H90" s="350">
        <v>30.8</v>
      </c>
      <c r="I90" s="136">
        <v>124.6</v>
      </c>
      <c r="J90" s="68"/>
    </row>
    <row r="91" spans="1:10" ht="19.5" thickBot="1">
      <c r="A91" s="128"/>
      <c r="B91" s="130"/>
      <c r="C91" s="241"/>
      <c r="D91" s="130"/>
      <c r="E91" s="130"/>
      <c r="F91" s="130"/>
      <c r="G91" s="130"/>
      <c r="H91" s="130"/>
      <c r="I91" s="318"/>
      <c r="J91" s="5"/>
    </row>
    <row r="92" spans="1:10" ht="19.5" thickBot="1">
      <c r="A92" s="550" t="s">
        <v>13</v>
      </c>
      <c r="B92" s="551"/>
      <c r="C92" s="551"/>
      <c r="D92" s="551"/>
      <c r="E92" s="551"/>
      <c r="F92" s="551"/>
      <c r="G92" s="551"/>
      <c r="H92" s="551"/>
      <c r="I92" s="552"/>
    </row>
    <row r="93" spans="1:10" ht="19.5" thickBot="1">
      <c r="A93" s="176">
        <v>1</v>
      </c>
      <c r="B93" s="67" t="s">
        <v>172</v>
      </c>
      <c r="C93" s="376" t="s">
        <v>144</v>
      </c>
      <c r="D93" s="55">
        <f t="shared" ref="D93:I93" si="10">SUM(D94:D98)</f>
        <v>67.2</v>
      </c>
      <c r="E93" s="74">
        <f t="shared" si="10"/>
        <v>57.2</v>
      </c>
      <c r="F93" s="74">
        <f t="shared" si="10"/>
        <v>1.45</v>
      </c>
      <c r="G93" s="74">
        <f t="shared" si="10"/>
        <v>5.5299999999999994</v>
      </c>
      <c r="H93" s="74">
        <f t="shared" si="10"/>
        <v>5.3100000000000005</v>
      </c>
      <c r="I93" s="8">
        <f t="shared" si="10"/>
        <v>72.569999999999993</v>
      </c>
    </row>
    <row r="94" spans="1:10">
      <c r="A94" s="144"/>
      <c r="B94" s="279" t="s">
        <v>52</v>
      </c>
      <c r="C94" s="281"/>
      <c r="D94" s="344">
        <v>35</v>
      </c>
      <c r="E94" s="466">
        <v>28</v>
      </c>
      <c r="F94" s="97">
        <v>0.36</v>
      </c>
      <c r="G94" s="97">
        <v>0.03</v>
      </c>
      <c r="H94" s="97">
        <v>1.96</v>
      </c>
      <c r="I94" s="100">
        <v>11.48</v>
      </c>
      <c r="J94" s="68"/>
    </row>
    <row r="95" spans="1:10">
      <c r="A95" s="433"/>
      <c r="B95" s="280" t="s">
        <v>69</v>
      </c>
      <c r="C95" s="282"/>
      <c r="D95" s="66">
        <v>25</v>
      </c>
      <c r="E95" s="69">
        <v>22</v>
      </c>
      <c r="F95" s="69">
        <v>0.09</v>
      </c>
      <c r="G95" s="69">
        <v>0</v>
      </c>
      <c r="H95" s="69">
        <v>2.4900000000000002</v>
      </c>
      <c r="I95" s="70">
        <v>10.34</v>
      </c>
      <c r="J95" s="68"/>
    </row>
    <row r="96" spans="1:10">
      <c r="A96" s="433"/>
      <c r="B96" s="104" t="s">
        <v>36</v>
      </c>
      <c r="C96" s="346"/>
      <c r="D96" s="102">
        <v>2</v>
      </c>
      <c r="E96" s="72">
        <v>2</v>
      </c>
      <c r="F96" s="72">
        <v>0</v>
      </c>
      <c r="G96" s="72">
        <v>2</v>
      </c>
      <c r="H96" s="72">
        <v>0</v>
      </c>
      <c r="I96" s="73">
        <v>18</v>
      </c>
      <c r="J96" s="68"/>
    </row>
    <row r="97" spans="1:10">
      <c r="A97" s="498"/>
      <c r="B97" s="269" t="s">
        <v>192</v>
      </c>
      <c r="C97" s="274"/>
      <c r="D97" s="66">
        <v>0.2</v>
      </c>
      <c r="E97" s="69">
        <v>0.2</v>
      </c>
      <c r="F97" s="69">
        <v>0</v>
      </c>
      <c r="G97" s="69">
        <v>0</v>
      </c>
      <c r="H97" s="69">
        <v>0</v>
      </c>
      <c r="I97" s="70">
        <v>0</v>
      </c>
      <c r="J97" s="68"/>
    </row>
    <row r="98" spans="1:10" ht="19.5" thickBot="1">
      <c r="A98" s="434"/>
      <c r="B98" s="360" t="s">
        <v>208</v>
      </c>
      <c r="C98" s="283"/>
      <c r="D98" s="102">
        <v>5</v>
      </c>
      <c r="E98" s="72">
        <v>5</v>
      </c>
      <c r="F98" s="72">
        <v>1</v>
      </c>
      <c r="G98" s="72">
        <v>3.5</v>
      </c>
      <c r="H98" s="72">
        <v>0.86</v>
      </c>
      <c r="I98" s="73">
        <v>32.75</v>
      </c>
      <c r="J98" s="68"/>
    </row>
    <row r="99" spans="1:10" ht="19.5" thickBot="1">
      <c r="A99" s="176">
        <v>2</v>
      </c>
      <c r="B99" s="82" t="s">
        <v>197</v>
      </c>
      <c r="C99" s="272" t="s">
        <v>90</v>
      </c>
      <c r="D99" s="55">
        <f t="shared" ref="D99:I99" si="11">SUM(D100:D110)</f>
        <v>171.8</v>
      </c>
      <c r="E99" s="74">
        <f t="shared" si="11"/>
        <v>138.31</v>
      </c>
      <c r="F99" s="74">
        <f t="shared" si="11"/>
        <v>2.2800000000000002</v>
      </c>
      <c r="G99" s="74">
        <f t="shared" si="11"/>
        <v>3.69</v>
      </c>
      <c r="H99" s="74">
        <f t="shared" si="11"/>
        <v>14.719999999999999</v>
      </c>
      <c r="I99" s="8">
        <f t="shared" si="11"/>
        <v>96.6</v>
      </c>
    </row>
    <row r="100" spans="1:10">
      <c r="A100" s="195"/>
      <c r="B100" s="215" t="s">
        <v>101</v>
      </c>
      <c r="C100" s="285"/>
      <c r="D100" s="96">
        <v>80</v>
      </c>
      <c r="E100" s="75">
        <v>64</v>
      </c>
      <c r="F100" s="75">
        <v>1.0900000000000001</v>
      </c>
      <c r="G100" s="75">
        <v>0</v>
      </c>
      <c r="H100" s="75">
        <v>6.91</v>
      </c>
      <c r="I100" s="10">
        <v>27.52</v>
      </c>
      <c r="J100" s="68"/>
    </row>
    <row r="101" spans="1:10">
      <c r="A101" s="415"/>
      <c r="B101" s="215" t="s">
        <v>15</v>
      </c>
      <c r="C101" s="276"/>
      <c r="D101" s="96">
        <v>40</v>
      </c>
      <c r="E101" s="75">
        <v>28.8</v>
      </c>
      <c r="F101" s="75">
        <v>0.57999999999999996</v>
      </c>
      <c r="G101" s="75">
        <v>0.03</v>
      </c>
      <c r="H101" s="75">
        <v>5.47</v>
      </c>
      <c r="I101" s="10">
        <v>23.04</v>
      </c>
      <c r="J101" s="68"/>
    </row>
    <row r="102" spans="1:10">
      <c r="A102" s="433"/>
      <c r="B102" s="313" t="s">
        <v>16</v>
      </c>
      <c r="C102" s="274"/>
      <c r="D102" s="66">
        <v>10</v>
      </c>
      <c r="E102" s="69">
        <v>8.4</v>
      </c>
      <c r="F102" s="69">
        <v>0.14000000000000001</v>
      </c>
      <c r="G102" s="69">
        <v>0.02</v>
      </c>
      <c r="H102" s="69">
        <v>0.84</v>
      </c>
      <c r="I102" s="494">
        <v>3.53</v>
      </c>
    </row>
    <row r="103" spans="1:10">
      <c r="A103" s="433"/>
      <c r="B103" s="313" t="s">
        <v>14</v>
      </c>
      <c r="C103" s="274"/>
      <c r="D103" s="66">
        <v>10</v>
      </c>
      <c r="E103" s="69">
        <v>8</v>
      </c>
      <c r="F103" s="69">
        <v>0.1</v>
      </c>
      <c r="G103" s="69">
        <v>0.01</v>
      </c>
      <c r="H103" s="69">
        <v>0.56000000000000005</v>
      </c>
      <c r="I103" s="70">
        <v>3.28</v>
      </c>
    </row>
    <row r="104" spans="1:10">
      <c r="A104" s="433"/>
      <c r="B104" s="313" t="s">
        <v>38</v>
      </c>
      <c r="C104" s="274"/>
      <c r="D104" s="66">
        <v>10</v>
      </c>
      <c r="E104" s="69">
        <v>10</v>
      </c>
      <c r="F104" s="69">
        <v>0.1</v>
      </c>
      <c r="G104" s="69">
        <v>0.04</v>
      </c>
      <c r="H104" s="69">
        <v>0.3</v>
      </c>
      <c r="I104" s="70">
        <v>1.9</v>
      </c>
    </row>
    <row r="105" spans="1:10">
      <c r="A105" s="433"/>
      <c r="B105" s="332" t="s">
        <v>147</v>
      </c>
      <c r="C105" s="345"/>
      <c r="D105" s="96">
        <v>10</v>
      </c>
      <c r="E105" s="414">
        <v>8</v>
      </c>
      <c r="F105" s="75">
        <v>0.06</v>
      </c>
      <c r="G105" s="75">
        <v>0.02</v>
      </c>
      <c r="H105" s="75">
        <v>0.27</v>
      </c>
      <c r="I105" s="10">
        <v>1.1200000000000001</v>
      </c>
    </row>
    <row r="106" spans="1:10">
      <c r="A106" s="433"/>
      <c r="B106" s="305" t="s">
        <v>17</v>
      </c>
      <c r="C106" s="274"/>
      <c r="D106" s="66">
        <v>3</v>
      </c>
      <c r="E106" s="69">
        <v>2.31</v>
      </c>
      <c r="F106" s="69">
        <v>0.06</v>
      </c>
      <c r="G106" s="69">
        <v>0</v>
      </c>
      <c r="H106" s="69">
        <v>0.2</v>
      </c>
      <c r="I106" s="70">
        <v>0.8</v>
      </c>
      <c r="J106" s="68"/>
    </row>
    <row r="107" spans="1:10">
      <c r="A107" s="459"/>
      <c r="B107" s="313" t="s">
        <v>75</v>
      </c>
      <c r="C107" s="274"/>
      <c r="D107" s="66">
        <v>2</v>
      </c>
      <c r="E107" s="69">
        <v>2</v>
      </c>
      <c r="F107" s="69">
        <v>0</v>
      </c>
      <c r="G107" s="69">
        <v>2</v>
      </c>
      <c r="H107" s="69">
        <v>0</v>
      </c>
      <c r="I107" s="70">
        <v>18</v>
      </c>
      <c r="J107" s="68"/>
    </row>
    <row r="108" spans="1:10">
      <c r="A108" s="433"/>
      <c r="B108" s="269" t="s">
        <v>187</v>
      </c>
      <c r="C108" s="274"/>
      <c r="D108" s="66">
        <v>1</v>
      </c>
      <c r="E108" s="69">
        <v>1</v>
      </c>
      <c r="F108" s="69">
        <v>0.01</v>
      </c>
      <c r="G108" s="69">
        <v>0.82</v>
      </c>
      <c r="H108" s="69">
        <v>0.01</v>
      </c>
      <c r="I108" s="70">
        <v>6.61</v>
      </c>
    </row>
    <row r="109" spans="1:10">
      <c r="A109" s="433"/>
      <c r="B109" s="313" t="s">
        <v>192</v>
      </c>
      <c r="C109" s="274"/>
      <c r="D109" s="66">
        <v>0.8</v>
      </c>
      <c r="E109" s="69">
        <v>0.8</v>
      </c>
      <c r="F109" s="69">
        <v>0</v>
      </c>
      <c r="G109" s="69">
        <v>0</v>
      </c>
      <c r="H109" s="69">
        <v>0</v>
      </c>
      <c r="I109" s="70">
        <v>0</v>
      </c>
    </row>
    <row r="110" spans="1:10" ht="19.5" thickBot="1">
      <c r="A110" s="434"/>
      <c r="B110" s="258" t="s">
        <v>191</v>
      </c>
      <c r="C110" s="278"/>
      <c r="D110" s="66">
        <v>5</v>
      </c>
      <c r="E110" s="69">
        <v>5</v>
      </c>
      <c r="F110" s="69">
        <v>0.14000000000000001</v>
      </c>
      <c r="G110" s="69">
        <v>0.75</v>
      </c>
      <c r="H110" s="69">
        <v>0.16</v>
      </c>
      <c r="I110" s="70">
        <v>10.8</v>
      </c>
    </row>
    <row r="111" spans="1:10" ht="19.5" thickBot="1">
      <c r="A111" s="176">
        <v>3</v>
      </c>
      <c r="B111" s="82" t="s">
        <v>122</v>
      </c>
      <c r="C111" s="376" t="s">
        <v>244</v>
      </c>
      <c r="D111" s="55">
        <f t="shared" ref="D111:I111" si="12">SUM(D112:D120)</f>
        <v>180.2</v>
      </c>
      <c r="E111" s="74">
        <f t="shared" si="12"/>
        <v>124.20000000000002</v>
      </c>
      <c r="F111" s="74">
        <f t="shared" si="12"/>
        <v>13.040000000000001</v>
      </c>
      <c r="G111" s="74">
        <f t="shared" si="12"/>
        <v>4.82</v>
      </c>
      <c r="H111" s="74">
        <f t="shared" si="12"/>
        <v>4.78</v>
      </c>
      <c r="I111" s="8">
        <f t="shared" si="12"/>
        <v>112.36999999999999</v>
      </c>
    </row>
    <row r="112" spans="1:10">
      <c r="A112" s="144"/>
      <c r="B112" s="151" t="s">
        <v>186</v>
      </c>
      <c r="C112" s="285"/>
      <c r="D112" s="101">
        <v>120</v>
      </c>
      <c r="E112" s="97">
        <v>68.400000000000006</v>
      </c>
      <c r="F112" s="97">
        <v>11.63</v>
      </c>
      <c r="G112" s="97">
        <v>1.1599999999999999</v>
      </c>
      <c r="H112" s="97">
        <v>0</v>
      </c>
      <c r="I112" s="100">
        <v>54.04</v>
      </c>
    </row>
    <row r="113" spans="1:10">
      <c r="A113" s="433"/>
      <c r="B113" s="270" t="s">
        <v>16</v>
      </c>
      <c r="C113" s="276"/>
      <c r="D113" s="96">
        <v>5</v>
      </c>
      <c r="E113" s="75">
        <v>4.2</v>
      </c>
      <c r="F113" s="75">
        <v>7.0000000000000007E-2</v>
      </c>
      <c r="G113" s="75">
        <v>0.01</v>
      </c>
      <c r="H113" s="75">
        <v>0.42</v>
      </c>
      <c r="I113" s="10">
        <v>1.76</v>
      </c>
      <c r="J113" s="68"/>
    </row>
    <row r="114" spans="1:10">
      <c r="A114" s="433"/>
      <c r="B114" s="270" t="s">
        <v>75</v>
      </c>
      <c r="C114" s="274"/>
      <c r="D114" s="96">
        <v>2</v>
      </c>
      <c r="E114" s="75">
        <v>2</v>
      </c>
      <c r="F114" s="75">
        <v>0</v>
      </c>
      <c r="G114" s="75">
        <v>2</v>
      </c>
      <c r="H114" s="75">
        <v>0</v>
      </c>
      <c r="I114" s="10">
        <v>18</v>
      </c>
      <c r="J114" s="68"/>
    </row>
    <row r="115" spans="1:10">
      <c r="A115" s="433"/>
      <c r="B115" s="270" t="s">
        <v>16</v>
      </c>
      <c r="C115" s="274"/>
      <c r="D115" s="96">
        <v>10</v>
      </c>
      <c r="E115" s="75">
        <v>8.4</v>
      </c>
      <c r="F115" s="75">
        <v>0.14000000000000001</v>
      </c>
      <c r="G115" s="75">
        <v>0.02</v>
      </c>
      <c r="H115" s="75">
        <v>0.84</v>
      </c>
      <c r="I115" s="10">
        <v>3.53</v>
      </c>
      <c r="J115" s="68"/>
    </row>
    <row r="116" spans="1:10">
      <c r="A116" s="433"/>
      <c r="B116" s="270" t="s">
        <v>14</v>
      </c>
      <c r="C116" s="274"/>
      <c r="D116" s="96">
        <v>10</v>
      </c>
      <c r="E116" s="75">
        <v>8</v>
      </c>
      <c r="F116" s="75">
        <v>0.1</v>
      </c>
      <c r="G116" s="75">
        <v>0.01</v>
      </c>
      <c r="H116" s="75">
        <v>0.56000000000000005</v>
      </c>
      <c r="I116" s="10">
        <v>3.28</v>
      </c>
      <c r="J116" s="68"/>
    </row>
    <row r="117" spans="1:10">
      <c r="A117" s="433"/>
      <c r="B117" s="270" t="s">
        <v>60</v>
      </c>
      <c r="C117" s="274"/>
      <c r="D117" s="96">
        <v>30</v>
      </c>
      <c r="E117" s="75">
        <v>30</v>
      </c>
      <c r="F117" s="75">
        <v>0.9</v>
      </c>
      <c r="G117" s="75">
        <v>0.6</v>
      </c>
      <c r="H117" s="75">
        <v>1.5</v>
      </c>
      <c r="I117" s="10">
        <v>15.6</v>
      </c>
      <c r="J117" s="68"/>
    </row>
    <row r="118" spans="1:10">
      <c r="A118" s="433"/>
      <c r="B118" s="270" t="s">
        <v>140</v>
      </c>
      <c r="C118" s="274"/>
      <c r="D118" s="96">
        <v>2</v>
      </c>
      <c r="E118" s="75">
        <v>2</v>
      </c>
      <c r="F118" s="75">
        <v>0.2</v>
      </c>
      <c r="G118" s="75">
        <v>0.02</v>
      </c>
      <c r="H118" s="75">
        <v>1.46</v>
      </c>
      <c r="I118" s="10">
        <v>7.16</v>
      </c>
      <c r="J118" s="68"/>
    </row>
    <row r="119" spans="1:10">
      <c r="A119" s="433"/>
      <c r="B119" s="270" t="s">
        <v>75</v>
      </c>
      <c r="C119" s="277"/>
      <c r="D119" s="96">
        <v>1</v>
      </c>
      <c r="E119" s="75">
        <v>1</v>
      </c>
      <c r="F119" s="75">
        <v>0</v>
      </c>
      <c r="G119" s="75">
        <v>1</v>
      </c>
      <c r="H119" s="75">
        <v>0</v>
      </c>
      <c r="I119" s="10">
        <v>9</v>
      </c>
      <c r="J119" s="68"/>
    </row>
    <row r="120" spans="1:10" ht="19.5" thickBot="1">
      <c r="A120" s="434"/>
      <c r="B120" s="269" t="s">
        <v>192</v>
      </c>
      <c r="C120" s="278"/>
      <c r="D120" s="66">
        <v>0.2</v>
      </c>
      <c r="E120" s="69">
        <v>0.2</v>
      </c>
      <c r="F120" s="69">
        <v>0</v>
      </c>
      <c r="G120" s="69">
        <v>0</v>
      </c>
      <c r="H120" s="69">
        <v>0</v>
      </c>
      <c r="I120" s="70">
        <v>0</v>
      </c>
    </row>
    <row r="121" spans="1:10" ht="19.5" thickBot="1">
      <c r="A121" s="181">
        <v>4</v>
      </c>
      <c r="B121" s="331" t="s">
        <v>160</v>
      </c>
      <c r="C121" s="272" t="s">
        <v>98</v>
      </c>
      <c r="D121" s="339">
        <f t="shared" ref="D121:I121" si="13">SUM(D122:D126)</f>
        <v>42.2</v>
      </c>
      <c r="E121" s="163">
        <f t="shared" si="13"/>
        <v>38.400000000000006</v>
      </c>
      <c r="F121" s="74">
        <f t="shared" si="13"/>
        <v>1.71</v>
      </c>
      <c r="G121" s="123">
        <f t="shared" si="13"/>
        <v>2.0699999999999998</v>
      </c>
      <c r="H121" s="74">
        <f t="shared" si="13"/>
        <v>13.9</v>
      </c>
      <c r="I121" s="135">
        <f t="shared" si="13"/>
        <v>92.3</v>
      </c>
      <c r="J121" s="68"/>
    </row>
    <row r="122" spans="1:10">
      <c r="A122" s="144"/>
      <c r="B122" s="421" t="s">
        <v>128</v>
      </c>
      <c r="C122" s="285"/>
      <c r="D122" s="96">
        <v>20</v>
      </c>
      <c r="E122" s="75">
        <v>19.8</v>
      </c>
      <c r="F122" s="75">
        <v>1.45</v>
      </c>
      <c r="G122" s="75">
        <v>0.4</v>
      </c>
      <c r="H122" s="75">
        <v>12.47</v>
      </c>
      <c r="I122" s="10">
        <v>72.27</v>
      </c>
      <c r="J122" s="68"/>
    </row>
    <row r="123" spans="1:10">
      <c r="A123" s="477"/>
      <c r="B123" s="421" t="s">
        <v>16</v>
      </c>
      <c r="C123" s="276"/>
      <c r="D123" s="96">
        <v>10</v>
      </c>
      <c r="E123" s="75">
        <v>8.4</v>
      </c>
      <c r="F123" s="75">
        <v>0.14000000000000001</v>
      </c>
      <c r="G123" s="75">
        <v>0.02</v>
      </c>
      <c r="H123" s="75">
        <v>0.84</v>
      </c>
      <c r="I123" s="10">
        <v>3.53</v>
      </c>
      <c r="J123" s="68"/>
    </row>
    <row r="124" spans="1:10">
      <c r="A124" s="477"/>
      <c r="B124" s="421" t="s">
        <v>14</v>
      </c>
      <c r="C124" s="276"/>
      <c r="D124" s="96">
        <v>10</v>
      </c>
      <c r="E124" s="75">
        <v>8</v>
      </c>
      <c r="F124" s="75">
        <v>0.1</v>
      </c>
      <c r="G124" s="75">
        <v>0.01</v>
      </c>
      <c r="H124" s="75">
        <v>0.56000000000000005</v>
      </c>
      <c r="I124" s="10">
        <v>3.28</v>
      </c>
      <c r="J124" s="68"/>
    </row>
    <row r="125" spans="1:10">
      <c r="A125" s="409"/>
      <c r="B125" s="413" t="s">
        <v>66</v>
      </c>
      <c r="C125" s="277"/>
      <c r="D125" s="102">
        <v>2</v>
      </c>
      <c r="E125" s="290">
        <v>2</v>
      </c>
      <c r="F125" s="72">
        <v>0.02</v>
      </c>
      <c r="G125" s="72">
        <v>1.64</v>
      </c>
      <c r="H125" s="72">
        <v>0.03</v>
      </c>
      <c r="I125" s="73">
        <v>13.22</v>
      </c>
      <c r="J125" s="68"/>
    </row>
    <row r="126" spans="1:10" ht="19.5" thickBot="1">
      <c r="A126" s="145"/>
      <c r="B126" s="380" t="s">
        <v>192</v>
      </c>
      <c r="C126" s="274"/>
      <c r="D126" s="102">
        <v>0.2</v>
      </c>
      <c r="E126" s="72">
        <v>0.2</v>
      </c>
      <c r="F126" s="72">
        <v>0</v>
      </c>
      <c r="G126" s="72">
        <v>0</v>
      </c>
      <c r="H126" s="72">
        <v>0</v>
      </c>
      <c r="I126" s="73">
        <v>0</v>
      </c>
      <c r="J126" s="68"/>
    </row>
    <row r="127" spans="1:10" ht="19.5" thickBot="1">
      <c r="A127" s="176">
        <v>5</v>
      </c>
      <c r="B127" s="381" t="s">
        <v>120</v>
      </c>
      <c r="C127" s="272" t="s">
        <v>155</v>
      </c>
      <c r="D127" s="315">
        <f t="shared" ref="D127:I127" si="14">D128+D129</f>
        <v>13</v>
      </c>
      <c r="E127" s="186">
        <f t="shared" si="14"/>
        <v>13</v>
      </c>
      <c r="F127" s="186">
        <f t="shared" si="14"/>
        <v>0.17</v>
      </c>
      <c r="G127" s="186">
        <f t="shared" si="14"/>
        <v>0.27</v>
      </c>
      <c r="H127" s="196">
        <f t="shared" si="14"/>
        <v>11.270000000000001</v>
      </c>
      <c r="I127" s="8">
        <f t="shared" si="14"/>
        <v>48.07</v>
      </c>
    </row>
    <row r="128" spans="1:10">
      <c r="A128" s="145"/>
      <c r="B128" s="382" t="s">
        <v>69</v>
      </c>
      <c r="C128" s="285"/>
      <c r="D128" s="101">
        <v>10</v>
      </c>
      <c r="E128" s="97">
        <v>10</v>
      </c>
      <c r="F128" s="97">
        <v>0.17</v>
      </c>
      <c r="G128" s="97">
        <v>0.27</v>
      </c>
      <c r="H128" s="97">
        <v>8.3000000000000007</v>
      </c>
      <c r="I128" s="100">
        <v>35.9</v>
      </c>
    </row>
    <row r="129" spans="1:10" ht="19.5" thickBot="1">
      <c r="A129" s="146"/>
      <c r="B129" s="357" t="s">
        <v>7</v>
      </c>
      <c r="C129" s="278"/>
      <c r="D129" s="263">
        <v>3</v>
      </c>
      <c r="E129" s="72">
        <v>3</v>
      </c>
      <c r="F129" s="76">
        <v>0</v>
      </c>
      <c r="G129" s="76">
        <v>0</v>
      </c>
      <c r="H129" s="76">
        <v>2.97</v>
      </c>
      <c r="I129" s="71">
        <v>12.17</v>
      </c>
      <c r="J129" s="68"/>
    </row>
    <row r="130" spans="1:10" ht="19.5" thickBot="1">
      <c r="A130" s="176">
        <v>6</v>
      </c>
      <c r="B130" s="383" t="s">
        <v>77</v>
      </c>
      <c r="C130" s="283" t="s">
        <v>106</v>
      </c>
      <c r="D130" s="361">
        <v>33</v>
      </c>
      <c r="E130" s="363">
        <v>33</v>
      </c>
      <c r="F130" s="209">
        <v>2.97</v>
      </c>
      <c r="G130" s="123">
        <v>0.99</v>
      </c>
      <c r="H130" s="209">
        <v>15.84</v>
      </c>
      <c r="I130" s="135">
        <v>85.14</v>
      </c>
    </row>
    <row r="131" spans="1:10" ht="19.5" thickBot="1">
      <c r="A131" s="29"/>
      <c r="B131" s="30" t="s">
        <v>26</v>
      </c>
      <c r="C131" s="203"/>
      <c r="D131" s="30"/>
      <c r="E131" s="299"/>
      <c r="F131" s="134">
        <f>SUM(F130+F127+F121+F99++F93+F111)</f>
        <v>21.62</v>
      </c>
      <c r="G131" s="123">
        <f>SUM(G130+G127+G111+G99++G93+G121)</f>
        <v>17.369999999999997</v>
      </c>
      <c r="H131" s="209">
        <f>SUM(H130+H127+H111+H99++H93+H121)</f>
        <v>65.820000000000007</v>
      </c>
      <c r="I131" s="210">
        <f>SUM(I130+I127+I111+I99++I93+I121)</f>
        <v>507.04999999999995</v>
      </c>
      <c r="J131" s="362"/>
    </row>
    <row r="132" spans="1:10" ht="19.5" thickBot="1">
      <c r="A132" s="37"/>
      <c r="B132" s="38"/>
      <c r="C132" s="235"/>
      <c r="D132" s="38"/>
      <c r="E132" s="38"/>
      <c r="F132" s="38"/>
      <c r="G132" s="38"/>
      <c r="H132" s="38"/>
      <c r="I132" s="39"/>
      <c r="J132" s="5"/>
    </row>
    <row r="133" spans="1:10" ht="19.5" thickBot="1">
      <c r="A133" s="550" t="s">
        <v>178</v>
      </c>
      <c r="B133" s="551"/>
      <c r="C133" s="551"/>
      <c r="D133" s="551"/>
      <c r="E133" s="551"/>
      <c r="F133" s="551"/>
      <c r="G133" s="551"/>
      <c r="H133" s="551"/>
      <c r="I133" s="552"/>
    </row>
    <row r="134" spans="1:10" ht="19.5" thickBot="1">
      <c r="A134" s="176">
        <v>1</v>
      </c>
      <c r="B134" s="82" t="s">
        <v>190</v>
      </c>
      <c r="C134" s="376" t="s">
        <v>98</v>
      </c>
      <c r="D134" s="444">
        <f t="shared" ref="D134:I134" si="15">SUM(D135:D140)</f>
        <v>157.19999999999999</v>
      </c>
      <c r="E134" s="163">
        <f t="shared" si="15"/>
        <v>125.9</v>
      </c>
      <c r="F134" s="74">
        <f t="shared" si="15"/>
        <v>2.0799999999999996</v>
      </c>
      <c r="G134" s="74">
        <f t="shared" si="15"/>
        <v>2.06</v>
      </c>
      <c r="H134" s="123">
        <f t="shared" si="15"/>
        <v>28.02</v>
      </c>
      <c r="I134" s="123">
        <f t="shared" si="15"/>
        <v>50.779999999999994</v>
      </c>
    </row>
    <row r="135" spans="1:10">
      <c r="A135" s="63"/>
      <c r="B135" s="323" t="s">
        <v>189</v>
      </c>
      <c r="C135" s="285"/>
      <c r="D135" s="344">
        <v>60</v>
      </c>
      <c r="E135" s="467">
        <v>43.2</v>
      </c>
      <c r="F135" s="97">
        <v>0.86</v>
      </c>
      <c r="G135" s="97">
        <v>0</v>
      </c>
      <c r="H135" s="97">
        <v>2.59</v>
      </c>
      <c r="I135" s="100">
        <v>14.69</v>
      </c>
    </row>
    <row r="136" spans="1:10">
      <c r="A136" s="63"/>
      <c r="B136" s="269" t="s">
        <v>170</v>
      </c>
      <c r="C136" s="274"/>
      <c r="D136" s="286">
        <v>60</v>
      </c>
      <c r="E136" s="468">
        <v>48</v>
      </c>
      <c r="F136" s="69">
        <v>0.96</v>
      </c>
      <c r="G136" s="69">
        <v>0.05</v>
      </c>
      <c r="H136" s="69">
        <v>24</v>
      </c>
      <c r="I136" s="70">
        <v>12</v>
      </c>
    </row>
    <row r="137" spans="1:10">
      <c r="A137" s="63"/>
      <c r="B137" s="280" t="s">
        <v>41</v>
      </c>
      <c r="C137" s="274"/>
      <c r="D137" s="66">
        <v>30</v>
      </c>
      <c r="E137" s="445">
        <v>28.5</v>
      </c>
      <c r="F137" s="69">
        <v>0.17</v>
      </c>
      <c r="G137" s="69">
        <v>0</v>
      </c>
      <c r="H137" s="69">
        <v>1.2</v>
      </c>
      <c r="I137" s="70">
        <v>5.13</v>
      </c>
    </row>
    <row r="138" spans="1:10">
      <c r="A138" s="63"/>
      <c r="B138" s="280" t="s">
        <v>40</v>
      </c>
      <c r="C138" s="275"/>
      <c r="D138" s="66">
        <v>5</v>
      </c>
      <c r="E138" s="69">
        <v>4</v>
      </c>
      <c r="F138" s="69">
        <v>0.09</v>
      </c>
      <c r="G138" s="69">
        <v>0.01</v>
      </c>
      <c r="H138" s="69">
        <v>0.23</v>
      </c>
      <c r="I138" s="70">
        <v>0.96</v>
      </c>
      <c r="J138" s="68"/>
    </row>
    <row r="139" spans="1:10">
      <c r="A139" s="63"/>
      <c r="B139" s="269" t="s">
        <v>192</v>
      </c>
      <c r="C139" s="274"/>
      <c r="D139" s="66">
        <v>0.2</v>
      </c>
      <c r="E139" s="69">
        <v>0.2</v>
      </c>
      <c r="F139" s="69">
        <v>0</v>
      </c>
      <c r="G139" s="69">
        <v>0</v>
      </c>
      <c r="H139" s="69">
        <v>0</v>
      </c>
      <c r="I139" s="70">
        <v>0</v>
      </c>
      <c r="J139" s="68"/>
    </row>
    <row r="140" spans="1:10" ht="19.5" thickBot="1">
      <c r="A140" s="63"/>
      <c r="B140" s="316" t="s">
        <v>36</v>
      </c>
      <c r="C140" s="277"/>
      <c r="D140" s="66">
        <v>2</v>
      </c>
      <c r="E140" s="69">
        <v>2</v>
      </c>
      <c r="F140" s="69">
        <v>0</v>
      </c>
      <c r="G140" s="69">
        <v>2</v>
      </c>
      <c r="H140" s="69">
        <v>0</v>
      </c>
      <c r="I140" s="70">
        <v>18</v>
      </c>
    </row>
    <row r="141" spans="1:10" ht="19.5" thickBot="1">
      <c r="A141" s="441">
        <v>2</v>
      </c>
      <c r="B141" s="82" t="s">
        <v>159</v>
      </c>
      <c r="C141" s="272" t="s">
        <v>98</v>
      </c>
      <c r="D141" s="55">
        <f t="shared" ref="D141:I141" si="16">SUM(D142:D144)</f>
        <v>112</v>
      </c>
      <c r="E141" s="74">
        <f t="shared" si="16"/>
        <v>101.6</v>
      </c>
      <c r="F141" s="74">
        <f t="shared" si="16"/>
        <v>9.9500000000000011</v>
      </c>
      <c r="G141" s="74">
        <f t="shared" si="16"/>
        <v>9.5599999999999987</v>
      </c>
      <c r="H141" s="74">
        <f t="shared" si="16"/>
        <v>2.2000000000000002</v>
      </c>
      <c r="I141" s="20">
        <f t="shared" si="16"/>
        <v>133.32999999999998</v>
      </c>
      <c r="J141" s="68"/>
    </row>
    <row r="142" spans="1:10">
      <c r="A142" s="63"/>
      <c r="B142" s="270" t="s">
        <v>24</v>
      </c>
      <c r="C142" s="276"/>
      <c r="D142" s="446">
        <v>80</v>
      </c>
      <c r="E142" s="75">
        <v>69.599999999999994</v>
      </c>
      <c r="F142" s="96">
        <v>9.0500000000000007</v>
      </c>
      <c r="G142" s="75">
        <v>6.96</v>
      </c>
      <c r="H142" s="75">
        <v>0.7</v>
      </c>
      <c r="I142" s="10">
        <v>99.73</v>
      </c>
      <c r="J142" s="68"/>
    </row>
    <row r="143" spans="1:10">
      <c r="A143" s="63"/>
      <c r="B143" s="269" t="s">
        <v>59</v>
      </c>
      <c r="C143" s="274"/>
      <c r="D143" s="66">
        <v>30</v>
      </c>
      <c r="E143" s="69">
        <v>30</v>
      </c>
      <c r="F143" s="66">
        <v>0.9</v>
      </c>
      <c r="G143" s="69">
        <v>0.6</v>
      </c>
      <c r="H143" s="69">
        <v>1.5</v>
      </c>
      <c r="I143" s="70">
        <v>15.6</v>
      </c>
      <c r="J143" s="68"/>
    </row>
    <row r="144" spans="1:10" ht="19.5" thickBot="1">
      <c r="A144" s="63"/>
      <c r="B144" s="252" t="s">
        <v>75</v>
      </c>
      <c r="C144" s="275"/>
      <c r="D144" s="102">
        <v>2</v>
      </c>
      <c r="E144" s="72">
        <v>2</v>
      </c>
      <c r="F144" s="102">
        <v>0</v>
      </c>
      <c r="G144" s="72">
        <v>2</v>
      </c>
      <c r="H144" s="72">
        <v>0</v>
      </c>
      <c r="I144" s="73">
        <v>18</v>
      </c>
      <c r="J144" s="68"/>
    </row>
    <row r="145" spans="1:10" ht="19.5" thickBot="1">
      <c r="A145" s="441">
        <v>3</v>
      </c>
      <c r="B145" s="331" t="s">
        <v>74</v>
      </c>
      <c r="C145" s="272" t="s">
        <v>107</v>
      </c>
      <c r="D145" s="55">
        <v>40</v>
      </c>
      <c r="E145" s="74">
        <v>40</v>
      </c>
      <c r="F145" s="55">
        <v>3.24</v>
      </c>
      <c r="G145" s="74">
        <v>0.48</v>
      </c>
      <c r="H145" s="123">
        <v>19.2</v>
      </c>
      <c r="I145" s="228">
        <v>106.8</v>
      </c>
      <c r="J145" s="68"/>
    </row>
    <row r="146" spans="1:10" ht="19.5" thickBot="1">
      <c r="A146" s="441">
        <v>4</v>
      </c>
      <c r="B146" s="82" t="s">
        <v>119</v>
      </c>
      <c r="C146" s="272" t="s">
        <v>80</v>
      </c>
      <c r="D146" s="55">
        <f t="shared" ref="D146:I146" si="17">SUM(D147:D149)</f>
        <v>14.02</v>
      </c>
      <c r="E146" s="74">
        <f t="shared" si="17"/>
        <v>10.02</v>
      </c>
      <c r="F146" s="74">
        <f t="shared" si="17"/>
        <v>0.06</v>
      </c>
      <c r="G146" s="74">
        <f t="shared" si="17"/>
        <v>0.02</v>
      </c>
      <c r="H146" s="74">
        <f t="shared" si="17"/>
        <v>4.5</v>
      </c>
      <c r="I146" s="20">
        <f t="shared" si="17"/>
        <v>17.97</v>
      </c>
      <c r="J146" s="68"/>
    </row>
    <row r="147" spans="1:10">
      <c r="A147" s="63"/>
      <c r="B147" s="270" t="s">
        <v>117</v>
      </c>
      <c r="C147" s="276"/>
      <c r="D147" s="96">
        <v>0.02</v>
      </c>
      <c r="E147" s="75">
        <v>0.02</v>
      </c>
      <c r="F147" s="75">
        <v>0</v>
      </c>
      <c r="G147" s="75">
        <v>0</v>
      </c>
      <c r="H147" s="75">
        <v>0</v>
      </c>
      <c r="I147" s="10">
        <v>0</v>
      </c>
      <c r="J147" s="68"/>
    </row>
    <row r="148" spans="1:10">
      <c r="A148" s="63"/>
      <c r="B148" s="252" t="s">
        <v>7</v>
      </c>
      <c r="C148" s="275"/>
      <c r="D148" s="333">
        <v>4</v>
      </c>
      <c r="E148" s="72">
        <v>4</v>
      </c>
      <c r="F148" s="72">
        <v>0</v>
      </c>
      <c r="G148" s="72">
        <v>0</v>
      </c>
      <c r="H148" s="72">
        <v>3.96</v>
      </c>
      <c r="I148" s="73">
        <v>16.23</v>
      </c>
      <c r="J148" s="68"/>
    </row>
    <row r="149" spans="1:10" ht="19.5" thickBot="1">
      <c r="A149" s="63"/>
      <c r="B149" s="107" t="s">
        <v>125</v>
      </c>
      <c r="C149" s="275"/>
      <c r="D149" s="375">
        <v>10</v>
      </c>
      <c r="E149" s="374">
        <v>6</v>
      </c>
      <c r="F149" s="76">
        <v>0.06</v>
      </c>
      <c r="G149" s="76">
        <v>0.02</v>
      </c>
      <c r="H149" s="76">
        <v>0.54</v>
      </c>
      <c r="I149" s="71">
        <v>1.74</v>
      </c>
      <c r="J149" s="68"/>
    </row>
    <row r="150" spans="1:10" ht="21.75" customHeight="1" thickBot="1">
      <c r="A150" s="172"/>
      <c r="B150" s="317" t="s">
        <v>177</v>
      </c>
      <c r="C150" s="352"/>
      <c r="D150" s="350"/>
      <c r="E150" s="350"/>
      <c r="F150" s="368">
        <f>SUM(F134+F141+F145+F146)</f>
        <v>15.330000000000002</v>
      </c>
      <c r="G150" s="350">
        <f>G134+G141+G145+G146</f>
        <v>12.12</v>
      </c>
      <c r="H150" s="369">
        <f>H134+H141+H145+H146</f>
        <v>53.92</v>
      </c>
      <c r="I150" s="370">
        <f>I134+I141+I145+I146</f>
        <v>308.88</v>
      </c>
    </row>
    <row r="151" spans="1:10" ht="19.5" thickBot="1">
      <c r="A151" s="48"/>
      <c r="B151" s="49" t="s">
        <v>28</v>
      </c>
      <c r="C151" s="238"/>
      <c r="D151" s="50"/>
      <c r="E151" s="50"/>
      <c r="F151" s="364">
        <f>SUM(F86+F90+F131+F150)</f>
        <v>53.7</v>
      </c>
      <c r="G151" s="365">
        <f>SUM(G86+G90+G131+G150)</f>
        <v>41.41</v>
      </c>
      <c r="H151" s="366">
        <f>SUM(H86+H90+H131+H150)</f>
        <v>203.89</v>
      </c>
      <c r="I151" s="365">
        <f>SUM(I86+I90+I131+I150)</f>
        <v>1329.69</v>
      </c>
    </row>
    <row r="152" spans="1:10" ht="0.75" customHeight="1" thickBot="1">
      <c r="A152" s="86"/>
      <c r="B152" s="87"/>
      <c r="C152" s="245"/>
      <c r="D152" s="87"/>
      <c r="E152" s="87"/>
      <c r="F152" s="87"/>
      <c r="G152" s="87"/>
      <c r="H152" s="87"/>
      <c r="I152" s="88"/>
      <c r="J152" s="2"/>
    </row>
    <row r="153" spans="1:10" ht="19.5" thickBot="1">
      <c r="A153" s="561" t="s">
        <v>22</v>
      </c>
      <c r="B153" s="562"/>
      <c r="C153" s="562"/>
      <c r="D153" s="562"/>
      <c r="E153" s="562"/>
      <c r="F153" s="562"/>
      <c r="G153" s="562"/>
      <c r="H153" s="562"/>
      <c r="I153" s="563"/>
    </row>
    <row r="154" spans="1:10" ht="19.5" thickBot="1">
      <c r="A154" s="550" t="s">
        <v>11</v>
      </c>
      <c r="B154" s="551"/>
      <c r="C154" s="551"/>
      <c r="D154" s="551"/>
      <c r="E154" s="551"/>
      <c r="F154" s="551"/>
      <c r="G154" s="551"/>
      <c r="H154" s="551"/>
      <c r="I154" s="552"/>
    </row>
    <row r="155" spans="1:10" ht="19.5" thickBot="1">
      <c r="A155" s="176">
        <v>1</v>
      </c>
      <c r="B155" s="82" t="s">
        <v>209</v>
      </c>
      <c r="C155" s="272" t="s">
        <v>80</v>
      </c>
      <c r="D155" s="55">
        <f t="shared" ref="D155:I155" si="18">SUM(D156:D159)</f>
        <v>175</v>
      </c>
      <c r="E155" s="74">
        <f t="shared" si="18"/>
        <v>174.8</v>
      </c>
      <c r="F155" s="123">
        <f t="shared" si="18"/>
        <v>6.8999999999999995</v>
      </c>
      <c r="G155" s="74">
        <f t="shared" si="18"/>
        <v>4.84</v>
      </c>
      <c r="H155" s="74">
        <f t="shared" si="18"/>
        <v>23.77</v>
      </c>
      <c r="I155" s="135">
        <f t="shared" si="18"/>
        <v>174.07999999999998</v>
      </c>
    </row>
    <row r="156" spans="1:10">
      <c r="A156" s="63"/>
      <c r="B156" s="151" t="s">
        <v>210</v>
      </c>
      <c r="C156" s="285"/>
      <c r="D156" s="96">
        <v>20</v>
      </c>
      <c r="E156" s="75">
        <v>19.8</v>
      </c>
      <c r="F156" s="75">
        <v>2.38</v>
      </c>
      <c r="G156" s="75">
        <v>0.2</v>
      </c>
      <c r="H156" s="75">
        <v>13.27</v>
      </c>
      <c r="I156" s="10">
        <v>70.69</v>
      </c>
    </row>
    <row r="157" spans="1:10">
      <c r="A157" s="63"/>
      <c r="B157" s="316" t="s">
        <v>61</v>
      </c>
      <c r="C157" s="274"/>
      <c r="D157" s="66">
        <v>150</v>
      </c>
      <c r="E157" s="69">
        <v>150</v>
      </c>
      <c r="F157" s="69">
        <v>4.5</v>
      </c>
      <c r="G157" s="69">
        <v>3</v>
      </c>
      <c r="H157" s="69">
        <v>7.5</v>
      </c>
      <c r="I157" s="70">
        <v>78</v>
      </c>
    </row>
    <row r="158" spans="1:10">
      <c r="A158" s="63"/>
      <c r="B158" s="316" t="s">
        <v>187</v>
      </c>
      <c r="C158" s="274"/>
      <c r="D158" s="66">
        <v>2</v>
      </c>
      <c r="E158" s="69">
        <v>2</v>
      </c>
      <c r="F158" s="69">
        <v>0.02</v>
      </c>
      <c r="G158" s="69">
        <v>1.64</v>
      </c>
      <c r="H158" s="69">
        <v>0.03</v>
      </c>
      <c r="I158" s="70">
        <v>13.22</v>
      </c>
      <c r="J158" s="68"/>
    </row>
    <row r="159" spans="1:10" ht="19.5" thickBot="1">
      <c r="A159" s="63"/>
      <c r="B159" s="269" t="s">
        <v>7</v>
      </c>
      <c r="C159" s="274"/>
      <c r="D159" s="500">
        <v>3</v>
      </c>
      <c r="E159" s="69">
        <v>3</v>
      </c>
      <c r="F159" s="69">
        <v>0</v>
      </c>
      <c r="G159" s="69">
        <v>0</v>
      </c>
      <c r="H159" s="69">
        <v>2.97</v>
      </c>
      <c r="I159" s="70">
        <v>12.17</v>
      </c>
    </row>
    <row r="160" spans="1:10" ht="19.5" thickBot="1">
      <c r="A160" s="195">
        <v>2</v>
      </c>
      <c r="B160" s="82" t="s">
        <v>87</v>
      </c>
      <c r="C160" s="272" t="s">
        <v>68</v>
      </c>
      <c r="D160" s="55">
        <f>D162+D161</f>
        <v>50</v>
      </c>
      <c r="E160" s="74">
        <f>E161+E162</f>
        <v>50</v>
      </c>
      <c r="F160" s="74">
        <f>F161+F162</f>
        <v>3.3200000000000003</v>
      </c>
      <c r="G160" s="74">
        <f>G161+G162</f>
        <v>8.68</v>
      </c>
      <c r="H160" s="74">
        <f>H161+H162</f>
        <v>19.329999999999998</v>
      </c>
      <c r="I160" s="8">
        <f>I161+I162</f>
        <v>172.89999999999998</v>
      </c>
    </row>
    <row r="161" spans="1:10">
      <c r="A161" s="195"/>
      <c r="B161" s="215" t="s">
        <v>82</v>
      </c>
      <c r="C161" s="276"/>
      <c r="D161" s="96">
        <v>40</v>
      </c>
      <c r="E161" s="75">
        <v>40</v>
      </c>
      <c r="F161" s="75">
        <v>3.24</v>
      </c>
      <c r="G161" s="75">
        <v>0.48</v>
      </c>
      <c r="H161" s="75">
        <v>19.2</v>
      </c>
      <c r="I161" s="10">
        <v>106.8</v>
      </c>
      <c r="J161" s="68"/>
    </row>
    <row r="162" spans="1:10" ht="19.5" thickBot="1">
      <c r="A162" s="188"/>
      <c r="B162" s="168" t="s">
        <v>187</v>
      </c>
      <c r="C162" s="277"/>
      <c r="D162" s="173">
        <v>10</v>
      </c>
      <c r="E162" s="40">
        <v>10</v>
      </c>
      <c r="F162" s="40">
        <v>0.08</v>
      </c>
      <c r="G162" s="40">
        <v>8.1999999999999993</v>
      </c>
      <c r="H162" s="40">
        <v>0.13</v>
      </c>
      <c r="I162" s="41">
        <v>66.099999999999994</v>
      </c>
      <c r="J162" s="68"/>
    </row>
    <row r="163" spans="1:10" ht="19.5" thickBot="1">
      <c r="A163" s="122">
        <v>3</v>
      </c>
      <c r="B163" s="371" t="s">
        <v>131</v>
      </c>
      <c r="C163" s="284" t="s">
        <v>80</v>
      </c>
      <c r="D163" s="315">
        <f t="shared" ref="D163:I163" si="19">SUM(D164:D165)</f>
        <v>202</v>
      </c>
      <c r="E163" s="121">
        <f t="shared" si="19"/>
        <v>202</v>
      </c>
      <c r="F163" s="121">
        <f t="shared" si="19"/>
        <v>6.4</v>
      </c>
      <c r="G163" s="121">
        <f t="shared" si="19"/>
        <v>4.28</v>
      </c>
      <c r="H163" s="121">
        <f t="shared" si="19"/>
        <v>11.08</v>
      </c>
      <c r="I163" s="28">
        <f t="shared" si="19"/>
        <v>108.58</v>
      </c>
      <c r="J163" s="68"/>
    </row>
    <row r="164" spans="1:10">
      <c r="A164" s="195"/>
      <c r="B164" s="377" t="s">
        <v>61</v>
      </c>
      <c r="C164" s="284"/>
      <c r="D164" s="101">
        <v>200</v>
      </c>
      <c r="E164" s="97">
        <v>200</v>
      </c>
      <c r="F164" s="97">
        <v>6</v>
      </c>
      <c r="G164" s="97">
        <v>4</v>
      </c>
      <c r="H164" s="97">
        <v>10</v>
      </c>
      <c r="I164" s="100">
        <v>104</v>
      </c>
      <c r="J164" s="68"/>
    </row>
    <row r="165" spans="1:10" ht="19.5" thickBot="1">
      <c r="A165" s="188"/>
      <c r="B165" s="378" t="s">
        <v>136</v>
      </c>
      <c r="C165" s="309"/>
      <c r="D165" s="173">
        <v>2</v>
      </c>
      <c r="E165" s="40">
        <v>2</v>
      </c>
      <c r="F165" s="40">
        <v>0.4</v>
      </c>
      <c r="G165" s="40">
        <v>0.28000000000000003</v>
      </c>
      <c r="H165" s="40">
        <v>1.08</v>
      </c>
      <c r="I165" s="41">
        <v>4.58</v>
      </c>
      <c r="J165" s="68"/>
    </row>
    <row r="166" spans="1:10" ht="19.5" thickBot="1">
      <c r="A166" s="29"/>
      <c r="B166" s="298" t="s">
        <v>25</v>
      </c>
      <c r="C166" s="232"/>
      <c r="D166" s="32"/>
      <c r="E166" s="372"/>
      <c r="F166" s="373">
        <f>SUM(F155+F160+F163)</f>
        <v>16.619999999999997</v>
      </c>
      <c r="G166" s="210">
        <f>SUM(G155+G160+G163)</f>
        <v>17.8</v>
      </c>
      <c r="H166" s="373">
        <f>SUM(H155+H160+H163)</f>
        <v>54.179999999999993</v>
      </c>
      <c r="I166" s="210">
        <f>SUM(I155+I160+I163)</f>
        <v>455.55999999999995</v>
      </c>
      <c r="J166" s="68"/>
    </row>
    <row r="167" spans="1:10" ht="19.5" thickBot="1">
      <c r="A167" s="37"/>
      <c r="B167" s="38"/>
      <c r="C167" s="235"/>
      <c r="D167" s="38"/>
      <c r="E167" s="38"/>
      <c r="F167" s="38"/>
      <c r="G167" s="38"/>
      <c r="H167" s="38"/>
      <c r="I167" s="39"/>
    </row>
    <row r="168" spans="1:10" ht="19.5" thickBot="1">
      <c r="A168" s="550" t="s">
        <v>78</v>
      </c>
      <c r="B168" s="551"/>
      <c r="C168" s="551"/>
      <c r="D168" s="551"/>
      <c r="E168" s="551"/>
      <c r="F168" s="551"/>
      <c r="G168" s="551"/>
      <c r="H168" s="551"/>
      <c r="I168" s="552"/>
    </row>
    <row r="169" spans="1:10" ht="19.5" thickBot="1">
      <c r="A169" s="180">
        <v>1</v>
      </c>
      <c r="B169" s="117" t="s">
        <v>138</v>
      </c>
      <c r="C169" s="272" t="s">
        <v>236</v>
      </c>
      <c r="D169" s="315">
        <v>180</v>
      </c>
      <c r="E169" s="303">
        <v>126</v>
      </c>
      <c r="F169" s="74">
        <v>1.1299999999999999</v>
      </c>
      <c r="G169" s="74">
        <v>0.13</v>
      </c>
      <c r="H169" s="74">
        <v>13.86</v>
      </c>
      <c r="I169" s="228">
        <v>59.22</v>
      </c>
    </row>
    <row r="170" spans="1:10" ht="19.5" thickBot="1">
      <c r="A170" s="29"/>
      <c r="B170" s="298" t="s">
        <v>88</v>
      </c>
      <c r="C170" s="232"/>
      <c r="D170" s="32"/>
      <c r="E170" s="372"/>
      <c r="F170" s="138">
        <v>1.1299999999999999</v>
      </c>
      <c r="G170" s="139">
        <v>0.13</v>
      </c>
      <c r="H170" s="139">
        <v>13.86</v>
      </c>
      <c r="I170" s="140">
        <v>59.22</v>
      </c>
      <c r="J170" s="68"/>
    </row>
    <row r="171" spans="1:10" ht="19.5" thickBot="1">
      <c r="A171" s="37"/>
      <c r="B171" s="38"/>
      <c r="C171" s="235"/>
      <c r="D171" s="38"/>
      <c r="E171" s="38"/>
      <c r="F171" s="38"/>
      <c r="G171" s="38"/>
      <c r="H171" s="38"/>
      <c r="I171" s="39"/>
    </row>
    <row r="172" spans="1:10" ht="19.5" thickBot="1">
      <c r="A172" s="553" t="s">
        <v>13</v>
      </c>
      <c r="B172" s="554"/>
      <c r="C172" s="554"/>
      <c r="D172" s="554"/>
      <c r="E172" s="554"/>
      <c r="F172" s="554"/>
      <c r="G172" s="554"/>
      <c r="H172" s="554"/>
      <c r="I172" s="555"/>
    </row>
    <row r="173" spans="1:10" ht="19.5" thickBot="1">
      <c r="A173" s="176">
        <v>1</v>
      </c>
      <c r="B173" s="82" t="s">
        <v>211</v>
      </c>
      <c r="C173" s="272" t="s">
        <v>245</v>
      </c>
      <c r="D173" s="55">
        <f t="shared" ref="D173:I173" si="20">SUM(D174:D177)</f>
        <v>67</v>
      </c>
      <c r="E173" s="7">
        <f t="shared" si="20"/>
        <v>55</v>
      </c>
      <c r="F173" s="74">
        <f t="shared" si="20"/>
        <v>1.8399999999999999</v>
      </c>
      <c r="G173" s="74">
        <f t="shared" si="20"/>
        <v>5.51</v>
      </c>
      <c r="H173" s="74">
        <f t="shared" si="20"/>
        <v>5.8400000000000007</v>
      </c>
      <c r="I173" s="74">
        <f t="shared" si="20"/>
        <v>70.63</v>
      </c>
    </row>
    <row r="174" spans="1:10">
      <c r="A174" s="106"/>
      <c r="B174" s="215" t="s">
        <v>165</v>
      </c>
      <c r="C174" s="276"/>
      <c r="D174" s="446">
        <v>55</v>
      </c>
      <c r="E174" s="469">
        <v>44</v>
      </c>
      <c r="F174" s="9">
        <v>0.75</v>
      </c>
      <c r="G174" s="9">
        <v>0</v>
      </c>
      <c r="H174" s="9">
        <v>4.75</v>
      </c>
      <c r="I174" s="10">
        <v>18.920000000000002</v>
      </c>
    </row>
    <row r="175" spans="1:10">
      <c r="A175" s="109"/>
      <c r="B175" s="313" t="s">
        <v>40</v>
      </c>
      <c r="C175" s="274"/>
      <c r="D175" s="66">
        <v>5</v>
      </c>
      <c r="E175" s="69">
        <v>4</v>
      </c>
      <c r="F175" s="72">
        <v>0.09</v>
      </c>
      <c r="G175" s="72">
        <v>0.01</v>
      </c>
      <c r="H175" s="72">
        <v>0.23</v>
      </c>
      <c r="I175" s="73">
        <v>0.96</v>
      </c>
      <c r="J175" s="68"/>
    </row>
    <row r="176" spans="1:10">
      <c r="A176" s="109"/>
      <c r="B176" s="313" t="s">
        <v>36</v>
      </c>
      <c r="C176" s="274"/>
      <c r="D176" s="66">
        <v>2</v>
      </c>
      <c r="E176" s="11">
        <v>2</v>
      </c>
      <c r="F176" s="13">
        <v>0</v>
      </c>
      <c r="G176" s="13">
        <v>2</v>
      </c>
      <c r="H176" s="13">
        <v>0</v>
      </c>
      <c r="I176" s="14">
        <v>18</v>
      </c>
      <c r="J176" s="68"/>
    </row>
    <row r="177" spans="1:10" ht="19.5" thickBot="1">
      <c r="A177" s="110"/>
      <c r="B177" s="313" t="s">
        <v>70</v>
      </c>
      <c r="C177" s="278"/>
      <c r="D177" s="66">
        <v>5</v>
      </c>
      <c r="E177" s="69">
        <v>5</v>
      </c>
      <c r="F177" s="72">
        <v>1</v>
      </c>
      <c r="G177" s="72">
        <v>3.5</v>
      </c>
      <c r="H177" s="72">
        <v>0.86</v>
      </c>
      <c r="I177" s="73">
        <v>32.75</v>
      </c>
      <c r="J177" s="68"/>
    </row>
    <row r="178" spans="1:10" ht="19.5" thickBot="1">
      <c r="A178" s="176">
        <v>2</v>
      </c>
      <c r="B178" s="82" t="s">
        <v>212</v>
      </c>
      <c r="C178" s="272" t="s">
        <v>116</v>
      </c>
      <c r="D178" s="55">
        <f t="shared" ref="D178:I178" si="21">SUM(D179:D190)</f>
        <v>141.80000000000001</v>
      </c>
      <c r="E178" s="74">
        <f t="shared" si="21"/>
        <v>122.41000000000001</v>
      </c>
      <c r="F178" s="74">
        <f t="shared" si="21"/>
        <v>7.3199999999999985</v>
      </c>
      <c r="G178" s="74">
        <f t="shared" si="21"/>
        <v>4.1399999999999997</v>
      </c>
      <c r="H178" s="74">
        <f t="shared" si="21"/>
        <v>28.86</v>
      </c>
      <c r="I178" s="135">
        <f t="shared" si="21"/>
        <v>186.18000000000004</v>
      </c>
      <c r="J178" s="68"/>
    </row>
    <row r="179" spans="1:10">
      <c r="A179" s="106"/>
      <c r="B179" s="269" t="s">
        <v>213</v>
      </c>
      <c r="C179" s="281"/>
      <c r="D179" s="101">
        <v>20</v>
      </c>
      <c r="E179" s="97">
        <v>19.899999999999999</v>
      </c>
      <c r="F179" s="97">
        <v>4.38</v>
      </c>
      <c r="G179" s="97">
        <v>0.2</v>
      </c>
      <c r="H179" s="97">
        <v>10.75</v>
      </c>
      <c r="I179" s="510">
        <v>60.3</v>
      </c>
      <c r="J179" s="68"/>
    </row>
    <row r="180" spans="1:10">
      <c r="A180" s="109"/>
      <c r="B180" s="313" t="s">
        <v>15</v>
      </c>
      <c r="C180" s="274"/>
      <c r="D180" s="66">
        <v>40</v>
      </c>
      <c r="E180" s="69">
        <v>28.8</v>
      </c>
      <c r="F180" s="69">
        <v>0.57999999999999996</v>
      </c>
      <c r="G180" s="69">
        <v>0.03</v>
      </c>
      <c r="H180" s="69">
        <v>5.47</v>
      </c>
      <c r="I180" s="70">
        <v>23.04</v>
      </c>
      <c r="J180" s="68"/>
    </row>
    <row r="181" spans="1:10">
      <c r="A181" s="109"/>
      <c r="B181" s="313" t="s">
        <v>16</v>
      </c>
      <c r="C181" s="274"/>
      <c r="D181" s="66">
        <v>15</v>
      </c>
      <c r="E181" s="69">
        <v>12.6</v>
      </c>
      <c r="F181" s="69">
        <v>0.21</v>
      </c>
      <c r="G181" s="69">
        <v>0.03</v>
      </c>
      <c r="H181" s="69">
        <v>1.26</v>
      </c>
      <c r="I181" s="70">
        <v>5.29</v>
      </c>
    </row>
    <row r="182" spans="1:10">
      <c r="A182" s="109"/>
      <c r="B182" s="313" t="s">
        <v>14</v>
      </c>
      <c r="C182" s="274"/>
      <c r="D182" s="66">
        <v>15</v>
      </c>
      <c r="E182" s="69">
        <v>12</v>
      </c>
      <c r="F182" s="69">
        <v>0.16</v>
      </c>
      <c r="G182" s="69">
        <v>0.01</v>
      </c>
      <c r="H182" s="69">
        <v>0.84</v>
      </c>
      <c r="I182" s="70">
        <v>4.92</v>
      </c>
      <c r="J182" s="68"/>
    </row>
    <row r="183" spans="1:10">
      <c r="A183" s="109"/>
      <c r="B183" s="313" t="s">
        <v>147</v>
      </c>
      <c r="C183" s="274"/>
      <c r="D183" s="66">
        <v>10</v>
      </c>
      <c r="E183" s="69">
        <v>8</v>
      </c>
      <c r="F183" s="72">
        <v>0.06</v>
      </c>
      <c r="G183" s="72">
        <v>0.02</v>
      </c>
      <c r="H183" s="72">
        <v>0.27</v>
      </c>
      <c r="I183" s="73">
        <v>1.1200000000000001</v>
      </c>
      <c r="J183" s="68"/>
    </row>
    <row r="184" spans="1:10">
      <c r="A184" s="556"/>
      <c r="B184" s="269" t="s">
        <v>38</v>
      </c>
      <c r="C184" s="274"/>
      <c r="D184" s="66">
        <v>10</v>
      </c>
      <c r="E184" s="69">
        <v>10</v>
      </c>
      <c r="F184" s="69">
        <v>0.1</v>
      </c>
      <c r="G184" s="69">
        <v>0.04</v>
      </c>
      <c r="H184" s="149">
        <v>0.3</v>
      </c>
      <c r="I184" s="494">
        <v>1.9</v>
      </c>
      <c r="J184" s="68"/>
    </row>
    <row r="185" spans="1:10">
      <c r="A185" s="556"/>
      <c r="B185" s="384" t="s">
        <v>37</v>
      </c>
      <c r="C185" s="274"/>
      <c r="D185" s="66">
        <v>2</v>
      </c>
      <c r="E185" s="69">
        <v>2</v>
      </c>
      <c r="F185" s="69">
        <v>0</v>
      </c>
      <c r="G185" s="69">
        <v>2</v>
      </c>
      <c r="H185" s="69">
        <v>0</v>
      </c>
      <c r="I185" s="70">
        <v>18</v>
      </c>
    </row>
    <row r="186" spans="1:10">
      <c r="A186" s="556"/>
      <c r="B186" s="313" t="s">
        <v>187</v>
      </c>
      <c r="C186" s="275"/>
      <c r="D186" s="102">
        <v>1</v>
      </c>
      <c r="E186" s="69">
        <v>1</v>
      </c>
      <c r="F186" s="69">
        <v>0.01</v>
      </c>
      <c r="G186" s="69">
        <v>0.82</v>
      </c>
      <c r="H186" s="69">
        <v>0.01</v>
      </c>
      <c r="I186" s="70">
        <v>6.61</v>
      </c>
      <c r="J186" s="68"/>
    </row>
    <row r="187" spans="1:10">
      <c r="A187" s="556"/>
      <c r="B187" s="313" t="s">
        <v>91</v>
      </c>
      <c r="C187" s="275"/>
      <c r="D187" s="66">
        <v>3</v>
      </c>
      <c r="E187" s="69">
        <v>2.31</v>
      </c>
      <c r="F187" s="72">
        <v>0.06</v>
      </c>
      <c r="G187" s="72">
        <v>0</v>
      </c>
      <c r="H187" s="512">
        <v>0.2</v>
      </c>
      <c r="I187" s="511">
        <v>0.8</v>
      </c>
      <c r="J187" s="68"/>
    </row>
    <row r="188" spans="1:10">
      <c r="A188" s="556"/>
      <c r="B188" s="104" t="s">
        <v>191</v>
      </c>
      <c r="C188" s="275"/>
      <c r="D188" s="102">
        <v>5</v>
      </c>
      <c r="E188" s="69">
        <v>5</v>
      </c>
      <c r="F188" s="69">
        <v>0.14000000000000001</v>
      </c>
      <c r="G188" s="69">
        <v>0.75</v>
      </c>
      <c r="H188" s="69">
        <v>0.16</v>
      </c>
      <c r="I188" s="494">
        <v>10.8</v>
      </c>
      <c r="J188" s="68"/>
    </row>
    <row r="189" spans="1:10">
      <c r="A189" s="556"/>
      <c r="B189" s="168" t="s">
        <v>192</v>
      </c>
      <c r="C189" s="275"/>
      <c r="D189" s="102">
        <v>0.8</v>
      </c>
      <c r="E189" s="69">
        <v>0.8</v>
      </c>
      <c r="F189" s="69">
        <v>0</v>
      </c>
      <c r="G189" s="69">
        <v>0</v>
      </c>
      <c r="H189" s="69">
        <v>0</v>
      </c>
      <c r="I189" s="70">
        <v>0</v>
      </c>
      <c r="J189" s="68"/>
    </row>
    <row r="190" spans="1:10" ht="19.5" thickBot="1">
      <c r="A190" s="557"/>
      <c r="B190" s="384" t="s">
        <v>102</v>
      </c>
      <c r="C190" s="278"/>
      <c r="D190" s="333">
        <v>20</v>
      </c>
      <c r="E190" s="69">
        <v>20</v>
      </c>
      <c r="F190" s="69">
        <v>1.62</v>
      </c>
      <c r="G190" s="69">
        <v>0.24</v>
      </c>
      <c r="H190" s="149">
        <v>9.6</v>
      </c>
      <c r="I190" s="494">
        <v>53.4</v>
      </c>
    </row>
    <row r="191" spans="1:10" ht="19.5" thickBot="1">
      <c r="A191" s="176">
        <v>3</v>
      </c>
      <c r="B191" s="331" t="s">
        <v>179</v>
      </c>
      <c r="C191" s="272" t="s">
        <v>199</v>
      </c>
      <c r="D191" s="55">
        <f t="shared" ref="D191:I191" si="22">SUM(D192:D196)</f>
        <v>134.4</v>
      </c>
      <c r="E191" s="163">
        <f t="shared" si="22"/>
        <v>89.600000000000009</v>
      </c>
      <c r="F191" s="74">
        <f t="shared" si="22"/>
        <v>1.8800000000000001</v>
      </c>
      <c r="G191" s="74">
        <f t="shared" si="22"/>
        <v>13.329999999999998</v>
      </c>
      <c r="H191" s="74">
        <f t="shared" si="22"/>
        <v>8.83</v>
      </c>
      <c r="I191" s="8">
        <f t="shared" si="22"/>
        <v>120.85</v>
      </c>
    </row>
    <row r="192" spans="1:10">
      <c r="A192" s="141"/>
      <c r="B192" s="151" t="s">
        <v>180</v>
      </c>
      <c r="C192" s="285"/>
      <c r="D192" s="101">
        <v>120</v>
      </c>
      <c r="E192" s="158">
        <v>76.8</v>
      </c>
      <c r="F192" s="97">
        <v>1.54</v>
      </c>
      <c r="G192" s="97">
        <v>11.29</v>
      </c>
      <c r="H192" s="97">
        <v>6.53</v>
      </c>
      <c r="I192" s="100">
        <v>92.16</v>
      </c>
    </row>
    <row r="193" spans="1:10">
      <c r="A193" s="142"/>
      <c r="B193" s="269" t="s">
        <v>16</v>
      </c>
      <c r="C193" s="274"/>
      <c r="D193" s="66">
        <v>10</v>
      </c>
      <c r="E193" s="69">
        <v>8.4</v>
      </c>
      <c r="F193" s="69">
        <v>0.14000000000000001</v>
      </c>
      <c r="G193" s="69">
        <v>0.02</v>
      </c>
      <c r="H193" s="69">
        <v>0.84</v>
      </c>
      <c r="I193" s="70">
        <v>3.53</v>
      </c>
    </row>
    <row r="194" spans="1:10">
      <c r="A194" s="255"/>
      <c r="B194" s="269" t="s">
        <v>154</v>
      </c>
      <c r="C194" s="274"/>
      <c r="D194" s="66">
        <v>2</v>
      </c>
      <c r="E194" s="69">
        <v>2</v>
      </c>
      <c r="F194" s="69">
        <v>0.2</v>
      </c>
      <c r="G194" s="69">
        <v>0.02</v>
      </c>
      <c r="H194" s="69">
        <v>1.46</v>
      </c>
      <c r="I194" s="70">
        <v>7.16</v>
      </c>
      <c r="J194" s="68"/>
    </row>
    <row r="195" spans="1:10">
      <c r="A195" s="142"/>
      <c r="B195" s="269" t="s">
        <v>37</v>
      </c>
      <c r="C195" s="274"/>
      <c r="D195" s="66">
        <v>2</v>
      </c>
      <c r="E195" s="69">
        <v>2</v>
      </c>
      <c r="F195" s="69">
        <v>0</v>
      </c>
      <c r="G195" s="69">
        <v>2</v>
      </c>
      <c r="H195" s="69">
        <v>0</v>
      </c>
      <c r="I195" s="70">
        <v>18</v>
      </c>
    </row>
    <row r="196" spans="1:10" ht="18.75" customHeight="1" thickBot="1">
      <c r="A196" s="142"/>
      <c r="B196" s="252" t="s">
        <v>192</v>
      </c>
      <c r="C196" s="278"/>
      <c r="D196" s="102">
        <v>0.4</v>
      </c>
      <c r="E196" s="72">
        <v>0.4</v>
      </c>
      <c r="F196" s="72">
        <v>0</v>
      </c>
      <c r="G196" s="72">
        <v>0</v>
      </c>
      <c r="H196" s="72">
        <v>0</v>
      </c>
      <c r="I196" s="73">
        <v>0</v>
      </c>
    </row>
    <row r="197" spans="1:10" ht="18.75" customHeight="1" thickBot="1">
      <c r="A197" s="261">
        <v>4</v>
      </c>
      <c r="B197" s="331" t="s">
        <v>181</v>
      </c>
      <c r="C197" s="272" t="s">
        <v>98</v>
      </c>
      <c r="D197" s="55">
        <f t="shared" ref="D197:I197" si="23">SUM(D198:D200)</f>
        <v>170.4</v>
      </c>
      <c r="E197" s="74">
        <f t="shared" si="23"/>
        <v>128.4</v>
      </c>
      <c r="F197" s="74">
        <f t="shared" si="23"/>
        <v>2.7600000000000002</v>
      </c>
      <c r="G197" s="74">
        <f t="shared" si="23"/>
        <v>0.51</v>
      </c>
      <c r="H197" s="74">
        <f t="shared" si="23"/>
        <v>21.52</v>
      </c>
      <c r="I197" s="20">
        <f t="shared" si="23"/>
        <v>96.800000000000011</v>
      </c>
      <c r="J197" s="68"/>
    </row>
    <row r="198" spans="1:10" ht="18.75" customHeight="1">
      <c r="A198" s="222"/>
      <c r="B198" s="151" t="s">
        <v>15</v>
      </c>
      <c r="C198" s="285"/>
      <c r="D198" s="101">
        <v>150</v>
      </c>
      <c r="E198" s="97">
        <v>108</v>
      </c>
      <c r="F198" s="97">
        <v>2.16</v>
      </c>
      <c r="G198" s="97">
        <v>0.11</v>
      </c>
      <c r="H198" s="97">
        <v>20.52</v>
      </c>
      <c r="I198" s="100">
        <v>86.4</v>
      </c>
      <c r="J198" s="68"/>
    </row>
    <row r="199" spans="1:10" ht="18.75" customHeight="1">
      <c r="A199" s="255"/>
      <c r="B199" s="270" t="s">
        <v>61</v>
      </c>
      <c r="C199" s="276"/>
      <c r="D199" s="96">
        <v>20</v>
      </c>
      <c r="E199" s="75">
        <v>20</v>
      </c>
      <c r="F199" s="75">
        <v>0.6</v>
      </c>
      <c r="G199" s="75">
        <v>0.4</v>
      </c>
      <c r="H199" s="75">
        <v>1</v>
      </c>
      <c r="I199" s="10">
        <v>10.4</v>
      </c>
      <c r="J199" s="68"/>
    </row>
    <row r="200" spans="1:10" ht="18.75" customHeight="1" thickBot="1">
      <c r="A200" s="255"/>
      <c r="B200" s="254" t="s">
        <v>192</v>
      </c>
      <c r="C200" s="277"/>
      <c r="D200" s="173">
        <v>0.4</v>
      </c>
      <c r="E200" s="40">
        <v>0.4</v>
      </c>
      <c r="F200" s="40">
        <v>0</v>
      </c>
      <c r="G200" s="40">
        <v>0</v>
      </c>
      <c r="H200" s="40">
        <v>0</v>
      </c>
      <c r="I200" s="41">
        <v>0</v>
      </c>
      <c r="J200" s="68"/>
    </row>
    <row r="201" spans="1:10" ht="19.5" thickBot="1">
      <c r="A201" s="178">
        <v>5</v>
      </c>
      <c r="B201" s="331" t="s">
        <v>214</v>
      </c>
      <c r="C201" s="272" t="s">
        <v>155</v>
      </c>
      <c r="D201" s="55">
        <f t="shared" ref="D201:I201" si="24">D202+D203+D204</f>
        <v>53</v>
      </c>
      <c r="E201" s="74">
        <f t="shared" si="24"/>
        <v>37.799999999999997</v>
      </c>
      <c r="F201" s="74">
        <f t="shared" si="24"/>
        <v>0.18</v>
      </c>
      <c r="G201" s="74">
        <f t="shared" si="24"/>
        <v>0.05</v>
      </c>
      <c r="H201" s="74">
        <f t="shared" si="24"/>
        <v>7.83</v>
      </c>
      <c r="I201" s="8">
        <f t="shared" si="24"/>
        <v>30.33</v>
      </c>
    </row>
    <row r="202" spans="1:10">
      <c r="A202" s="63"/>
      <c r="B202" s="151" t="s">
        <v>105</v>
      </c>
      <c r="C202" s="285"/>
      <c r="D202" s="101">
        <v>40</v>
      </c>
      <c r="E202" s="97">
        <v>28.8</v>
      </c>
      <c r="F202" s="97">
        <v>0.12</v>
      </c>
      <c r="G202" s="97">
        <v>0.03</v>
      </c>
      <c r="H202" s="97">
        <v>4.32</v>
      </c>
      <c r="I202" s="100">
        <v>16.420000000000002</v>
      </c>
    </row>
    <row r="203" spans="1:10">
      <c r="A203" s="63"/>
      <c r="B203" s="108" t="s">
        <v>125</v>
      </c>
      <c r="C203" s="275"/>
      <c r="D203" s="375">
        <v>10</v>
      </c>
      <c r="E203" s="374">
        <v>6</v>
      </c>
      <c r="F203" s="69">
        <v>0.06</v>
      </c>
      <c r="G203" s="69">
        <v>0.02</v>
      </c>
      <c r="H203" s="69">
        <v>0.54</v>
      </c>
      <c r="I203" s="70">
        <v>1.74</v>
      </c>
      <c r="J203" s="68"/>
    </row>
    <row r="204" spans="1:10" ht="19.5" thickBot="1">
      <c r="A204" s="64"/>
      <c r="B204" s="266" t="s">
        <v>7</v>
      </c>
      <c r="C204" s="278"/>
      <c r="D204" s="154">
        <v>3</v>
      </c>
      <c r="E204" s="76">
        <v>3</v>
      </c>
      <c r="F204" s="77">
        <v>0</v>
      </c>
      <c r="G204" s="77">
        <v>0</v>
      </c>
      <c r="H204" s="77">
        <v>2.97</v>
      </c>
      <c r="I204" s="478">
        <v>12.17</v>
      </c>
    </row>
    <row r="205" spans="1:10" ht="19.5" thickBot="1">
      <c r="A205" s="180">
        <v>6</v>
      </c>
      <c r="B205" s="371" t="s">
        <v>73</v>
      </c>
      <c r="C205" s="284" t="s">
        <v>106</v>
      </c>
      <c r="D205" s="315">
        <v>33</v>
      </c>
      <c r="E205" s="303">
        <v>33</v>
      </c>
      <c r="F205" s="7">
        <v>2.97</v>
      </c>
      <c r="G205" s="7">
        <v>0.99</v>
      </c>
      <c r="H205" s="7">
        <v>15.84</v>
      </c>
      <c r="I205" s="20">
        <v>85.14</v>
      </c>
    </row>
    <row r="206" spans="1:10" ht="19.5" thickBot="1">
      <c r="A206" s="29"/>
      <c r="B206" s="298" t="s">
        <v>26</v>
      </c>
      <c r="C206" s="232"/>
      <c r="D206" s="32"/>
      <c r="E206" s="372"/>
      <c r="F206" s="55">
        <f>SUM(F173+F178+F191+F197+F201+F205)</f>
        <v>16.95</v>
      </c>
      <c r="G206" s="74">
        <f>SUM(G173+G178+G191+G197+G201+G205)</f>
        <v>24.529999999999998</v>
      </c>
      <c r="H206" s="74">
        <f>SUM(H173+H178+H191+H197+H201+H205)</f>
        <v>88.72</v>
      </c>
      <c r="I206" s="74">
        <f>SUM(I173+I178+I191+I197+I201+I205)</f>
        <v>589.93000000000006</v>
      </c>
    </row>
    <row r="207" spans="1:10" ht="19.5" thickBot="1">
      <c r="A207" s="37"/>
      <c r="B207" s="38"/>
      <c r="C207" s="235"/>
      <c r="D207" s="38"/>
      <c r="E207" s="38"/>
      <c r="F207" s="38"/>
      <c r="G207" s="38"/>
      <c r="H207" s="38"/>
      <c r="I207" s="39"/>
    </row>
    <row r="208" spans="1:10" ht="19.5" thickBot="1">
      <c r="A208" s="550" t="s">
        <v>176</v>
      </c>
      <c r="B208" s="551"/>
      <c r="C208" s="551"/>
      <c r="D208" s="551"/>
      <c r="E208" s="551"/>
      <c r="F208" s="551"/>
      <c r="G208" s="551"/>
      <c r="H208" s="551"/>
      <c r="I208" s="552"/>
    </row>
    <row r="209" spans="1:10" ht="19.5" thickBot="1">
      <c r="A209" s="176">
        <v>1</v>
      </c>
      <c r="B209" s="82" t="s">
        <v>103</v>
      </c>
      <c r="C209" s="272" t="s">
        <v>246</v>
      </c>
      <c r="D209" s="55">
        <f t="shared" ref="D209:I209" si="25">SUM(D210:D217)</f>
        <v>96</v>
      </c>
      <c r="E209" s="74">
        <f t="shared" si="25"/>
        <v>94.05</v>
      </c>
      <c r="F209" s="74">
        <f t="shared" si="25"/>
        <v>6.6599999999999993</v>
      </c>
      <c r="G209" s="74">
        <f t="shared" si="25"/>
        <v>8.06</v>
      </c>
      <c r="H209" s="74">
        <f t="shared" si="25"/>
        <v>41.989999999999995</v>
      </c>
      <c r="I209" s="8">
        <f t="shared" si="25"/>
        <v>271.64999999999998</v>
      </c>
    </row>
    <row r="210" spans="1:10">
      <c r="A210" s="63"/>
      <c r="B210" s="151" t="s">
        <v>140</v>
      </c>
      <c r="C210" s="285"/>
      <c r="D210" s="101">
        <v>40</v>
      </c>
      <c r="E210" s="97">
        <v>40</v>
      </c>
      <c r="F210" s="97">
        <v>4</v>
      </c>
      <c r="G210" s="97">
        <v>0.4</v>
      </c>
      <c r="H210" s="97">
        <v>29.2</v>
      </c>
      <c r="I210" s="515">
        <v>143.19999999999999</v>
      </c>
    </row>
    <row r="211" spans="1:10">
      <c r="A211" s="63"/>
      <c r="B211" s="269" t="s">
        <v>24</v>
      </c>
      <c r="C211" s="274"/>
      <c r="D211" s="66">
        <v>15</v>
      </c>
      <c r="E211" s="69">
        <v>13.05</v>
      </c>
      <c r="F211" s="69">
        <v>1.7</v>
      </c>
      <c r="G211" s="69">
        <v>1.31</v>
      </c>
      <c r="H211" s="69">
        <v>0.13</v>
      </c>
      <c r="I211" s="70">
        <v>18.66</v>
      </c>
    </row>
    <row r="212" spans="1:10">
      <c r="A212" s="63"/>
      <c r="B212" s="269" t="s">
        <v>61</v>
      </c>
      <c r="C212" s="274"/>
      <c r="D212" s="66">
        <v>20</v>
      </c>
      <c r="E212" s="69">
        <v>20</v>
      </c>
      <c r="F212" s="69">
        <v>0.6</v>
      </c>
      <c r="G212" s="69">
        <v>0.4</v>
      </c>
      <c r="H212" s="69">
        <v>1</v>
      </c>
      <c r="I212" s="494">
        <v>10.4</v>
      </c>
      <c r="J212" s="68"/>
    </row>
    <row r="213" spans="1:10">
      <c r="A213" s="63"/>
      <c r="B213" s="269" t="s">
        <v>66</v>
      </c>
      <c r="C213" s="274"/>
      <c r="D213" s="66">
        <v>2</v>
      </c>
      <c r="E213" s="69">
        <v>2</v>
      </c>
      <c r="F213" s="69">
        <v>0.02</v>
      </c>
      <c r="G213" s="69">
        <v>1.64</v>
      </c>
      <c r="H213" s="69">
        <v>0.03</v>
      </c>
      <c r="I213" s="70">
        <v>13.22</v>
      </c>
    </row>
    <row r="214" spans="1:10">
      <c r="A214" s="63"/>
      <c r="B214" s="269" t="s">
        <v>7</v>
      </c>
      <c r="C214" s="274"/>
      <c r="D214" s="500">
        <v>3</v>
      </c>
      <c r="E214" s="69">
        <v>3</v>
      </c>
      <c r="F214" s="69">
        <v>0</v>
      </c>
      <c r="G214" s="69">
        <v>0</v>
      </c>
      <c r="H214" s="69">
        <v>2.97</v>
      </c>
      <c r="I214" s="70">
        <v>12.17</v>
      </c>
      <c r="J214" s="68"/>
    </row>
    <row r="215" spans="1:10">
      <c r="A215" s="63"/>
      <c r="B215" s="269" t="s">
        <v>75</v>
      </c>
      <c r="C215" s="274"/>
      <c r="D215" s="96">
        <v>4</v>
      </c>
      <c r="E215" s="75">
        <v>4</v>
      </c>
      <c r="F215" s="75">
        <v>0</v>
      </c>
      <c r="G215" s="75">
        <v>4</v>
      </c>
      <c r="H215" s="75">
        <v>0</v>
      </c>
      <c r="I215" s="10">
        <v>36</v>
      </c>
    </row>
    <row r="216" spans="1:10">
      <c r="A216" s="63"/>
      <c r="B216" s="269" t="s">
        <v>48</v>
      </c>
      <c r="C216" s="274"/>
      <c r="D216" s="66">
        <v>2</v>
      </c>
      <c r="E216" s="69">
        <v>2</v>
      </c>
      <c r="F216" s="69">
        <v>0.17</v>
      </c>
      <c r="G216" s="69">
        <v>0.04</v>
      </c>
      <c r="H216" s="69">
        <v>0.36</v>
      </c>
      <c r="I216" s="494">
        <v>2.1</v>
      </c>
    </row>
    <row r="217" spans="1:10" ht="19.5" thickBot="1">
      <c r="A217" s="63"/>
      <c r="B217" s="269" t="s">
        <v>49</v>
      </c>
      <c r="C217" s="274"/>
      <c r="D217" s="66">
        <v>10</v>
      </c>
      <c r="E217" s="69">
        <v>10</v>
      </c>
      <c r="F217" s="69">
        <v>0.17</v>
      </c>
      <c r="G217" s="69">
        <v>0.27</v>
      </c>
      <c r="H217" s="69">
        <v>8.3000000000000007</v>
      </c>
      <c r="I217" s="494">
        <v>35.9</v>
      </c>
    </row>
    <row r="218" spans="1:10" ht="38.25" thickBot="1">
      <c r="A218" s="176">
        <v>2</v>
      </c>
      <c r="B218" s="470" t="s">
        <v>196</v>
      </c>
      <c r="C218" s="272" t="s">
        <v>80</v>
      </c>
      <c r="D218" s="55">
        <v>200</v>
      </c>
      <c r="E218" s="74">
        <v>200</v>
      </c>
      <c r="F218" s="95">
        <v>1.68</v>
      </c>
      <c r="G218" s="95">
        <v>0.2</v>
      </c>
      <c r="H218" s="95">
        <v>9.1999999999999993</v>
      </c>
      <c r="I218" s="20">
        <v>54</v>
      </c>
      <c r="J218" s="68"/>
    </row>
    <row r="219" spans="1:10" ht="19.5" thickBot="1">
      <c r="A219" s="29"/>
      <c r="B219" s="438" t="s">
        <v>177</v>
      </c>
      <c r="C219" s="232"/>
      <c r="D219" s="32"/>
      <c r="E219" s="32"/>
      <c r="F219" s="136">
        <f>SUM(F209+F218)</f>
        <v>8.34</v>
      </c>
      <c r="G219" s="298">
        <f>SUM(G209+G218)</f>
        <v>8.26</v>
      </c>
      <c r="H219" s="136">
        <f>SUM(H209+H218)</f>
        <v>51.19</v>
      </c>
      <c r="I219" s="301">
        <f>SUM(I209+I218)</f>
        <v>325.64999999999998</v>
      </c>
    </row>
    <row r="220" spans="1:10" ht="19.5" thickBot="1">
      <c r="A220" s="33"/>
      <c r="B220" s="34" t="s">
        <v>29</v>
      </c>
      <c r="C220" s="233"/>
      <c r="D220" s="35"/>
      <c r="E220" s="35"/>
      <c r="F220" s="364">
        <f>SUM(F166+F170+F206+F219)</f>
        <v>43.039999999999992</v>
      </c>
      <c r="G220" s="365">
        <f>SUM(G166+G170+G206+G219)</f>
        <v>50.719999999999992</v>
      </c>
      <c r="H220" s="365">
        <f>SUM(H166+H170+H206+H219)</f>
        <v>207.95</v>
      </c>
      <c r="I220" s="385">
        <f>SUM(I166+I170+I206+I219)</f>
        <v>1430.3600000000001</v>
      </c>
      <c r="J220" s="68"/>
    </row>
    <row r="221" spans="1:10" ht="19.5" hidden="1" thickBot="1">
      <c r="A221" s="43"/>
      <c r="B221" s="44"/>
      <c r="C221" s="236"/>
      <c r="D221" s="44"/>
      <c r="E221" s="44"/>
      <c r="F221" s="44"/>
      <c r="G221" s="44"/>
      <c r="H221" s="44"/>
      <c r="I221" s="45"/>
    </row>
    <row r="222" spans="1:10" ht="18.75" customHeight="1" thickBot="1">
      <c r="A222" s="558" t="s">
        <v>21</v>
      </c>
      <c r="B222" s="559"/>
      <c r="C222" s="559"/>
      <c r="D222" s="559"/>
      <c r="E222" s="559"/>
      <c r="F222" s="559"/>
      <c r="G222" s="559"/>
      <c r="H222" s="559"/>
      <c r="I222" s="560"/>
    </row>
    <row r="223" spans="1:10" ht="19.5" thickBot="1">
      <c r="A223" s="550" t="s">
        <v>11</v>
      </c>
      <c r="B223" s="551"/>
      <c r="C223" s="551"/>
      <c r="D223" s="551"/>
      <c r="E223" s="551"/>
      <c r="F223" s="551"/>
      <c r="G223" s="551"/>
      <c r="H223" s="551"/>
      <c r="I223" s="552"/>
    </row>
    <row r="224" spans="1:10" ht="19.5" thickBot="1">
      <c r="A224" s="181">
        <v>1</v>
      </c>
      <c r="B224" s="82" t="s">
        <v>215</v>
      </c>
      <c r="C224" s="272" t="s">
        <v>80</v>
      </c>
      <c r="D224" s="55">
        <f t="shared" ref="D224:I224" si="26">SUM(D225:D228)</f>
        <v>175</v>
      </c>
      <c r="E224" s="74">
        <f t="shared" si="26"/>
        <v>174.8</v>
      </c>
      <c r="F224" s="123">
        <f t="shared" si="26"/>
        <v>6.8999999999999995</v>
      </c>
      <c r="G224" s="74">
        <f t="shared" si="26"/>
        <v>4.84</v>
      </c>
      <c r="H224" s="74">
        <f t="shared" si="26"/>
        <v>23.77</v>
      </c>
      <c r="I224" s="135">
        <f t="shared" si="26"/>
        <v>174.07999999999998</v>
      </c>
    </row>
    <row r="225" spans="1:10">
      <c r="A225" s="122"/>
      <c r="B225" s="268" t="s">
        <v>65</v>
      </c>
      <c r="C225" s="273"/>
      <c r="D225" s="173">
        <v>20</v>
      </c>
      <c r="E225" s="40">
        <v>19.8</v>
      </c>
      <c r="F225" s="40">
        <v>2.38</v>
      </c>
      <c r="G225" s="516">
        <v>0.2</v>
      </c>
      <c r="H225" s="40">
        <v>13.27</v>
      </c>
      <c r="I225" s="189">
        <v>70.69</v>
      </c>
      <c r="J225" s="68"/>
    </row>
    <row r="226" spans="1:10">
      <c r="A226" s="63"/>
      <c r="B226" s="269" t="s">
        <v>61</v>
      </c>
      <c r="C226" s="274"/>
      <c r="D226" s="66">
        <v>150</v>
      </c>
      <c r="E226" s="69">
        <v>150</v>
      </c>
      <c r="F226" s="69">
        <v>4.5</v>
      </c>
      <c r="G226" s="69">
        <v>3</v>
      </c>
      <c r="H226" s="69">
        <v>7.5</v>
      </c>
      <c r="I226" s="70">
        <v>78</v>
      </c>
    </row>
    <row r="227" spans="1:10">
      <c r="A227" s="63"/>
      <c r="B227" s="269" t="s">
        <v>187</v>
      </c>
      <c r="C227" s="274"/>
      <c r="D227" s="66">
        <v>2</v>
      </c>
      <c r="E227" s="69">
        <v>2</v>
      </c>
      <c r="F227" s="69">
        <v>0.02</v>
      </c>
      <c r="G227" s="69">
        <v>1.64</v>
      </c>
      <c r="H227" s="69">
        <v>0.03</v>
      </c>
      <c r="I227" s="70">
        <v>13.22</v>
      </c>
    </row>
    <row r="228" spans="1:10" ht="19.5" thickBot="1">
      <c r="A228" s="63"/>
      <c r="B228" s="252" t="s">
        <v>7</v>
      </c>
      <c r="C228" s="275"/>
      <c r="D228" s="500">
        <v>3</v>
      </c>
      <c r="E228" s="69">
        <v>3</v>
      </c>
      <c r="F228" s="69">
        <v>0</v>
      </c>
      <c r="G228" s="69">
        <v>0</v>
      </c>
      <c r="H228" s="69">
        <v>2.97</v>
      </c>
      <c r="I228" s="70">
        <v>12.17</v>
      </c>
    </row>
    <row r="229" spans="1:10" ht="19.5" thickBot="1">
      <c r="A229" s="180">
        <v>2</v>
      </c>
      <c r="B229" s="82" t="s">
        <v>87</v>
      </c>
      <c r="C229" s="272" t="s">
        <v>68</v>
      </c>
      <c r="D229" s="55">
        <f>D231+D230</f>
        <v>50</v>
      </c>
      <c r="E229" s="74">
        <f>E230+E231</f>
        <v>50</v>
      </c>
      <c r="F229" s="74">
        <f>F230+F231</f>
        <v>3.3200000000000003</v>
      </c>
      <c r="G229" s="74">
        <f>G230+G231</f>
        <v>8.68</v>
      </c>
      <c r="H229" s="74">
        <f>H230+H231</f>
        <v>19.329999999999998</v>
      </c>
      <c r="I229" s="135">
        <f>I230+I231</f>
        <v>172.89999999999998</v>
      </c>
    </row>
    <row r="230" spans="1:10">
      <c r="A230" s="106"/>
      <c r="B230" s="215" t="s">
        <v>82</v>
      </c>
      <c r="C230" s="276"/>
      <c r="D230" s="96">
        <v>40</v>
      </c>
      <c r="E230" s="75">
        <v>40</v>
      </c>
      <c r="F230" s="75">
        <v>3.24</v>
      </c>
      <c r="G230" s="75">
        <v>0.48</v>
      </c>
      <c r="H230" s="75">
        <v>19.2</v>
      </c>
      <c r="I230" s="10">
        <v>106.8</v>
      </c>
    </row>
    <row r="231" spans="1:10" ht="19.5" thickBot="1">
      <c r="A231" s="110"/>
      <c r="B231" s="168" t="s">
        <v>187</v>
      </c>
      <c r="C231" s="277"/>
      <c r="D231" s="173">
        <v>10</v>
      </c>
      <c r="E231" s="40">
        <v>10</v>
      </c>
      <c r="F231" s="40">
        <v>0.08</v>
      </c>
      <c r="G231" s="40">
        <v>8.1999999999999993</v>
      </c>
      <c r="H231" s="40">
        <v>0.13</v>
      </c>
      <c r="I231" s="41">
        <v>66.099999999999994</v>
      </c>
      <c r="J231" s="68"/>
    </row>
    <row r="232" spans="1:10" ht="19.5" thickBot="1">
      <c r="A232" s="202">
        <v>3</v>
      </c>
      <c r="B232" s="82" t="s">
        <v>124</v>
      </c>
      <c r="C232" s="272" t="s">
        <v>80</v>
      </c>
      <c r="D232" s="55">
        <f t="shared" ref="D232:I232" si="27">D233+D234+D235</f>
        <v>14.02</v>
      </c>
      <c r="E232" s="74">
        <f t="shared" si="27"/>
        <v>10.02</v>
      </c>
      <c r="F232" s="74">
        <f t="shared" si="27"/>
        <v>0.06</v>
      </c>
      <c r="G232" s="74">
        <f t="shared" si="27"/>
        <v>0.02</v>
      </c>
      <c r="H232" s="123">
        <f t="shared" si="27"/>
        <v>4.5</v>
      </c>
      <c r="I232" s="8">
        <f t="shared" si="27"/>
        <v>17.97</v>
      </c>
    </row>
    <row r="233" spans="1:10">
      <c r="A233" s="63"/>
      <c r="B233" s="270" t="s">
        <v>117</v>
      </c>
      <c r="C233" s="276"/>
      <c r="D233" s="96">
        <v>0.02</v>
      </c>
      <c r="E233" s="75">
        <v>0.02</v>
      </c>
      <c r="F233" s="75">
        <v>0</v>
      </c>
      <c r="G233" s="75">
        <v>0</v>
      </c>
      <c r="H233" s="75">
        <v>0</v>
      </c>
      <c r="I233" s="10">
        <v>0</v>
      </c>
    </row>
    <row r="234" spans="1:10">
      <c r="A234" s="63"/>
      <c r="B234" s="271" t="s">
        <v>7</v>
      </c>
      <c r="C234" s="276"/>
      <c r="D234" s="96">
        <v>4</v>
      </c>
      <c r="E234" s="75">
        <v>4</v>
      </c>
      <c r="F234" s="75">
        <v>0</v>
      </c>
      <c r="G234" s="75">
        <v>0</v>
      </c>
      <c r="H234" s="75">
        <v>3.96</v>
      </c>
      <c r="I234" s="10">
        <v>16.23</v>
      </c>
    </row>
    <row r="235" spans="1:10" ht="19.5" thickBot="1">
      <c r="A235" s="63"/>
      <c r="B235" s="224" t="s">
        <v>125</v>
      </c>
      <c r="C235" s="275"/>
      <c r="D235" s="124">
        <v>10</v>
      </c>
      <c r="E235" s="72">
        <v>6</v>
      </c>
      <c r="F235" s="76">
        <v>0.06</v>
      </c>
      <c r="G235" s="40">
        <v>0.02</v>
      </c>
      <c r="H235" s="40">
        <v>0.54</v>
      </c>
      <c r="I235" s="41">
        <v>1.74</v>
      </c>
      <c r="J235" s="68"/>
    </row>
    <row r="236" spans="1:10" ht="19.5" thickBot="1">
      <c r="A236" s="29"/>
      <c r="B236" s="295" t="s">
        <v>25</v>
      </c>
      <c r="C236" s="203"/>
      <c r="D236" s="298"/>
      <c r="E236" s="301"/>
      <c r="F236" s="19">
        <f>SUM(F224+F229+F232)</f>
        <v>10.28</v>
      </c>
      <c r="G236" s="74">
        <f>SUM(G224+G229+G232)</f>
        <v>13.54</v>
      </c>
      <c r="H236" s="123">
        <f>SUM(H224+H229+H232)</f>
        <v>47.599999999999994</v>
      </c>
      <c r="I236" s="8">
        <f>SUM(I224+I229+I232)</f>
        <v>364.94999999999993</v>
      </c>
    </row>
    <row r="237" spans="1:10" ht="19.5" thickBot="1">
      <c r="A237" s="37"/>
      <c r="B237" s="38"/>
      <c r="C237" s="235"/>
      <c r="D237" s="38"/>
      <c r="E237" s="38"/>
      <c r="F237" s="38"/>
      <c r="G237" s="38"/>
      <c r="H237" s="38"/>
      <c r="I237" s="39"/>
    </row>
    <row r="238" spans="1:10" ht="19.5" thickBot="1">
      <c r="A238" s="550" t="s">
        <v>78</v>
      </c>
      <c r="B238" s="551"/>
      <c r="C238" s="551"/>
      <c r="D238" s="551"/>
      <c r="E238" s="551"/>
      <c r="F238" s="551"/>
      <c r="G238" s="551"/>
      <c r="H238" s="551"/>
      <c r="I238" s="552"/>
    </row>
    <row r="239" spans="1:10" ht="19.5" thickBot="1">
      <c r="A239" s="176">
        <v>1</v>
      </c>
      <c r="B239" s="67" t="s">
        <v>137</v>
      </c>
      <c r="C239" s="272" t="s">
        <v>148</v>
      </c>
      <c r="D239" s="298">
        <v>200</v>
      </c>
      <c r="E239" s="136">
        <v>176</v>
      </c>
      <c r="F239" s="55">
        <v>0.7</v>
      </c>
      <c r="G239" s="7">
        <v>0</v>
      </c>
      <c r="H239" s="7">
        <v>19.89</v>
      </c>
      <c r="I239" s="20">
        <v>82.72</v>
      </c>
    </row>
    <row r="240" spans="1:10" ht="19.5" thickBot="1">
      <c r="A240" s="172"/>
      <c r="B240" s="386" t="s">
        <v>88</v>
      </c>
      <c r="C240" s="352"/>
      <c r="D240" s="350"/>
      <c r="E240" s="334"/>
      <c r="F240" s="368">
        <v>0.7</v>
      </c>
      <c r="G240" s="350">
        <v>0</v>
      </c>
      <c r="H240" s="368">
        <v>19.89</v>
      </c>
      <c r="I240" s="387">
        <v>82.72</v>
      </c>
      <c r="J240" s="68"/>
    </row>
    <row r="241" spans="1:10" ht="19.5" thickBot="1">
      <c r="A241" s="128"/>
      <c r="B241" s="130"/>
      <c r="C241" s="241"/>
      <c r="D241" s="337"/>
      <c r="E241" s="337"/>
      <c r="F241" s="337"/>
      <c r="G241" s="337"/>
      <c r="H241" s="337"/>
      <c r="I241" s="388"/>
    </row>
    <row r="242" spans="1:10" ht="19.5" thickBot="1">
      <c r="A242" s="553" t="s">
        <v>13</v>
      </c>
      <c r="B242" s="554"/>
      <c r="C242" s="554"/>
      <c r="D242" s="554"/>
      <c r="E242" s="554"/>
      <c r="F242" s="554"/>
      <c r="G242" s="554"/>
      <c r="H242" s="554"/>
      <c r="I242" s="555"/>
    </row>
    <row r="243" spans="1:10" ht="19.5" thickBot="1">
      <c r="A243" s="176">
        <v>1</v>
      </c>
      <c r="B243" s="82" t="s">
        <v>71</v>
      </c>
      <c r="C243" s="272" t="s">
        <v>108</v>
      </c>
      <c r="D243" s="55">
        <f t="shared" ref="D243:I243" si="28">SUM(D244:D244)</f>
        <v>30</v>
      </c>
      <c r="E243" s="74">
        <f t="shared" si="28"/>
        <v>28.5</v>
      </c>
      <c r="F243" s="123">
        <f t="shared" si="28"/>
        <v>0.17</v>
      </c>
      <c r="G243" s="74">
        <f t="shared" si="28"/>
        <v>0</v>
      </c>
      <c r="H243" s="123">
        <f t="shared" si="28"/>
        <v>1.2</v>
      </c>
      <c r="I243" s="8">
        <f t="shared" si="28"/>
        <v>5.13</v>
      </c>
    </row>
    <row r="244" spans="1:10" ht="19.5" thickBot="1">
      <c r="A244" s="144"/>
      <c r="B244" s="377" t="s">
        <v>41</v>
      </c>
      <c r="C244" s="281"/>
      <c r="D244" s="101">
        <v>30</v>
      </c>
      <c r="E244" s="97">
        <v>28.5</v>
      </c>
      <c r="F244" s="207">
        <v>0.17</v>
      </c>
      <c r="G244" s="97">
        <v>0</v>
      </c>
      <c r="H244" s="207">
        <v>1.2</v>
      </c>
      <c r="I244" s="98">
        <v>5.13</v>
      </c>
      <c r="J244" s="68"/>
    </row>
    <row r="245" spans="1:10" ht="19.5" thickBot="1">
      <c r="A245" s="181">
        <v>2</v>
      </c>
      <c r="B245" s="82" t="s">
        <v>166</v>
      </c>
      <c r="C245" s="272" t="s">
        <v>90</v>
      </c>
      <c r="D245" s="55">
        <f t="shared" ref="D245:I245" si="29">SUM(D246:D256)</f>
        <v>121.8</v>
      </c>
      <c r="E245" s="74">
        <f t="shared" si="29"/>
        <v>97.61</v>
      </c>
      <c r="F245" s="123">
        <f t="shared" si="29"/>
        <v>2.16</v>
      </c>
      <c r="G245" s="74">
        <f t="shared" si="29"/>
        <v>3.78</v>
      </c>
      <c r="H245" s="74">
        <f t="shared" si="29"/>
        <v>10.999999999999998</v>
      </c>
      <c r="I245" s="8">
        <f t="shared" si="29"/>
        <v>91.320000000000007</v>
      </c>
    </row>
    <row r="246" spans="1:10">
      <c r="A246" s="106"/>
      <c r="B246" s="279" t="s">
        <v>167</v>
      </c>
      <c r="C246" s="281"/>
      <c r="D246" s="101">
        <v>10</v>
      </c>
      <c r="E246" s="101">
        <v>9.9</v>
      </c>
      <c r="F246" s="101">
        <v>1.19</v>
      </c>
      <c r="G246" s="101">
        <v>0.1</v>
      </c>
      <c r="H246" s="101">
        <v>6.63</v>
      </c>
      <c r="I246" s="501">
        <v>35.340000000000003</v>
      </c>
    </row>
    <row r="247" spans="1:10">
      <c r="A247" s="109"/>
      <c r="B247" s="270" t="s">
        <v>115</v>
      </c>
      <c r="C247" s="276"/>
      <c r="D247" s="96">
        <v>50</v>
      </c>
      <c r="E247" s="75">
        <v>35</v>
      </c>
      <c r="F247" s="75">
        <v>0.25</v>
      </c>
      <c r="G247" s="75">
        <v>7.0000000000000007E-2</v>
      </c>
      <c r="H247" s="75">
        <v>1.05</v>
      </c>
      <c r="I247" s="10">
        <v>5.6</v>
      </c>
    </row>
    <row r="248" spans="1:10">
      <c r="A248" s="109"/>
      <c r="B248" s="305" t="s">
        <v>16</v>
      </c>
      <c r="C248" s="282"/>
      <c r="D248" s="66">
        <v>15</v>
      </c>
      <c r="E248" s="69">
        <v>12.6</v>
      </c>
      <c r="F248" s="149">
        <v>0.21</v>
      </c>
      <c r="G248" s="69">
        <v>0.03</v>
      </c>
      <c r="H248" s="69">
        <v>1.26</v>
      </c>
      <c r="I248" s="99">
        <v>5.29</v>
      </c>
    </row>
    <row r="249" spans="1:10">
      <c r="A249" s="109"/>
      <c r="B249" s="305" t="s">
        <v>14</v>
      </c>
      <c r="C249" s="282"/>
      <c r="D249" s="66">
        <v>15</v>
      </c>
      <c r="E249" s="69">
        <v>12</v>
      </c>
      <c r="F249" s="69">
        <v>0.16</v>
      </c>
      <c r="G249" s="69">
        <v>0.01</v>
      </c>
      <c r="H249" s="69">
        <v>0.84</v>
      </c>
      <c r="I249" s="99">
        <v>4.92</v>
      </c>
    </row>
    <row r="250" spans="1:10">
      <c r="A250" s="109"/>
      <c r="B250" s="421" t="s">
        <v>41</v>
      </c>
      <c r="C250" s="276"/>
      <c r="D250" s="96">
        <v>10</v>
      </c>
      <c r="E250" s="75">
        <v>9.5</v>
      </c>
      <c r="F250" s="75">
        <v>0.06</v>
      </c>
      <c r="G250" s="75">
        <v>0</v>
      </c>
      <c r="H250" s="75">
        <v>0.4</v>
      </c>
      <c r="I250" s="10">
        <v>1.71</v>
      </c>
      <c r="J250" s="68"/>
    </row>
    <row r="251" spans="1:10">
      <c r="A251" s="109"/>
      <c r="B251" s="305" t="s">
        <v>39</v>
      </c>
      <c r="C251" s="282"/>
      <c r="D251" s="66">
        <v>10</v>
      </c>
      <c r="E251" s="267">
        <v>7.5</v>
      </c>
      <c r="F251" s="69">
        <v>0.08</v>
      </c>
      <c r="G251" s="69">
        <v>0</v>
      </c>
      <c r="H251" s="69">
        <v>0.45</v>
      </c>
      <c r="I251" s="70">
        <v>2.25</v>
      </c>
      <c r="J251" s="68"/>
    </row>
    <row r="252" spans="1:10">
      <c r="A252" s="109"/>
      <c r="B252" s="313" t="s">
        <v>37</v>
      </c>
      <c r="C252" s="274"/>
      <c r="D252" s="66">
        <v>2</v>
      </c>
      <c r="E252" s="69">
        <v>2</v>
      </c>
      <c r="F252" s="69">
        <v>0</v>
      </c>
      <c r="G252" s="69">
        <v>2</v>
      </c>
      <c r="H252" s="69">
        <v>0</v>
      </c>
      <c r="I252" s="70">
        <v>18</v>
      </c>
    </row>
    <row r="253" spans="1:10">
      <c r="A253" s="109"/>
      <c r="B253" s="313" t="s">
        <v>66</v>
      </c>
      <c r="C253" s="274"/>
      <c r="D253" s="66">
        <v>1</v>
      </c>
      <c r="E253" s="69">
        <v>1</v>
      </c>
      <c r="F253" s="69">
        <v>0.01</v>
      </c>
      <c r="G253" s="69">
        <v>0.82</v>
      </c>
      <c r="H253" s="69">
        <v>0.01</v>
      </c>
      <c r="I253" s="70">
        <v>6.61</v>
      </c>
      <c r="J253" s="68"/>
    </row>
    <row r="254" spans="1:10">
      <c r="A254" s="109"/>
      <c r="B254" s="313" t="s">
        <v>17</v>
      </c>
      <c r="C254" s="274"/>
      <c r="D254" s="66">
        <v>3</v>
      </c>
      <c r="E254" s="69">
        <v>2.31</v>
      </c>
      <c r="F254" s="69">
        <v>0.06</v>
      </c>
      <c r="G254" s="69">
        <v>0</v>
      </c>
      <c r="H254" s="69">
        <v>0.2</v>
      </c>
      <c r="I254" s="70">
        <v>0.8</v>
      </c>
    </row>
    <row r="255" spans="1:10">
      <c r="A255" s="109"/>
      <c r="B255" s="313" t="s">
        <v>192</v>
      </c>
      <c r="C255" s="274"/>
      <c r="D255" s="66">
        <v>0.8</v>
      </c>
      <c r="E255" s="69">
        <v>0.8</v>
      </c>
      <c r="F255" s="69">
        <v>0</v>
      </c>
      <c r="G255" s="69">
        <v>0</v>
      </c>
      <c r="H255" s="69">
        <v>0</v>
      </c>
      <c r="I255" s="70">
        <v>0</v>
      </c>
    </row>
    <row r="256" spans="1:10" ht="19.5" thickBot="1">
      <c r="A256" s="110"/>
      <c r="B256" s="258" t="s">
        <v>191</v>
      </c>
      <c r="C256" s="278"/>
      <c r="D256" s="66">
        <v>5</v>
      </c>
      <c r="E256" s="69">
        <v>5</v>
      </c>
      <c r="F256" s="69">
        <v>0.14000000000000001</v>
      </c>
      <c r="G256" s="69">
        <v>0.75</v>
      </c>
      <c r="H256" s="69">
        <v>0.16</v>
      </c>
      <c r="I256" s="70">
        <v>10.8</v>
      </c>
    </row>
    <row r="257" spans="1:10" ht="19.5" thickBot="1">
      <c r="A257" s="181">
        <v>3</v>
      </c>
      <c r="B257" s="82" t="s">
        <v>164</v>
      </c>
      <c r="C257" s="272" t="s">
        <v>104</v>
      </c>
      <c r="D257" s="55">
        <f t="shared" ref="D257:I257" si="30">SUM(D258:D264)</f>
        <v>252.8</v>
      </c>
      <c r="E257" s="74">
        <f t="shared" si="30"/>
        <v>193.20000000000002</v>
      </c>
      <c r="F257" s="74">
        <f t="shared" si="30"/>
        <v>21.980000000000004</v>
      </c>
      <c r="G257" s="74">
        <f t="shared" si="30"/>
        <v>2.41</v>
      </c>
      <c r="H257" s="74">
        <f t="shared" si="30"/>
        <v>6.0200000000000005</v>
      </c>
      <c r="I257" s="8">
        <f t="shared" si="30"/>
        <v>194.31000000000003</v>
      </c>
    </row>
    <row r="258" spans="1:10">
      <c r="A258" s="63"/>
      <c r="B258" s="103" t="s">
        <v>126</v>
      </c>
      <c r="C258" s="285"/>
      <c r="D258" s="96">
        <v>120</v>
      </c>
      <c r="E258" s="75">
        <v>84</v>
      </c>
      <c r="F258" s="75">
        <v>21</v>
      </c>
      <c r="G258" s="75">
        <v>0.34</v>
      </c>
      <c r="H258" s="75">
        <v>0</v>
      </c>
      <c r="I258" s="10">
        <v>142.80000000000001</v>
      </c>
    </row>
    <row r="259" spans="1:10">
      <c r="A259" s="63"/>
      <c r="B259" s="166" t="s">
        <v>100</v>
      </c>
      <c r="C259" s="276"/>
      <c r="D259" s="96">
        <v>100</v>
      </c>
      <c r="E259" s="75">
        <v>80</v>
      </c>
      <c r="F259" s="75">
        <v>0.64</v>
      </c>
      <c r="G259" s="75">
        <v>0</v>
      </c>
      <c r="H259" s="75">
        <v>4.32</v>
      </c>
      <c r="I259" s="10">
        <v>24.8</v>
      </c>
      <c r="J259" s="68"/>
    </row>
    <row r="260" spans="1:10">
      <c r="A260" s="63"/>
      <c r="B260" s="104" t="s">
        <v>16</v>
      </c>
      <c r="C260" s="274"/>
      <c r="D260" s="66">
        <v>10</v>
      </c>
      <c r="E260" s="69">
        <v>8.4</v>
      </c>
      <c r="F260" s="69">
        <v>0.14000000000000001</v>
      </c>
      <c r="G260" s="69">
        <v>0.02</v>
      </c>
      <c r="H260" s="69">
        <v>0.84</v>
      </c>
      <c r="I260" s="70">
        <v>3.53</v>
      </c>
    </row>
    <row r="261" spans="1:10">
      <c r="A261" s="63"/>
      <c r="B261" s="104" t="s">
        <v>14</v>
      </c>
      <c r="C261" s="274"/>
      <c r="D261" s="66">
        <v>10</v>
      </c>
      <c r="E261" s="69">
        <v>8</v>
      </c>
      <c r="F261" s="69">
        <v>0.1</v>
      </c>
      <c r="G261" s="69">
        <v>0.01</v>
      </c>
      <c r="H261" s="69">
        <v>0.56000000000000005</v>
      </c>
      <c r="I261" s="70">
        <v>3.28</v>
      </c>
    </row>
    <row r="262" spans="1:10">
      <c r="A262" s="63"/>
      <c r="B262" s="104" t="s">
        <v>38</v>
      </c>
      <c r="C262" s="274"/>
      <c r="D262" s="66">
        <v>10</v>
      </c>
      <c r="E262" s="69">
        <v>10</v>
      </c>
      <c r="F262" s="69">
        <v>0.1</v>
      </c>
      <c r="G262" s="69">
        <v>0.04</v>
      </c>
      <c r="H262" s="69">
        <v>0.3</v>
      </c>
      <c r="I262" s="70">
        <v>1.9</v>
      </c>
      <c r="J262" s="68"/>
    </row>
    <row r="263" spans="1:10">
      <c r="A263" s="63"/>
      <c r="B263" s="104" t="s">
        <v>37</v>
      </c>
      <c r="C263" s="274"/>
      <c r="D263" s="66">
        <v>2</v>
      </c>
      <c r="E263" s="69">
        <v>2</v>
      </c>
      <c r="F263" s="69">
        <v>0</v>
      </c>
      <c r="G263" s="69">
        <v>2</v>
      </c>
      <c r="H263" s="69">
        <v>0</v>
      </c>
      <c r="I263" s="70">
        <v>18</v>
      </c>
    </row>
    <row r="264" spans="1:10" ht="19.5" thickBot="1">
      <c r="A264" s="63"/>
      <c r="B264" s="108" t="s">
        <v>192</v>
      </c>
      <c r="C264" s="278"/>
      <c r="D264" s="66">
        <v>0.8</v>
      </c>
      <c r="E264" s="69">
        <v>0.8</v>
      </c>
      <c r="F264" s="69">
        <v>0</v>
      </c>
      <c r="G264" s="69">
        <v>0</v>
      </c>
      <c r="H264" s="69">
        <v>0</v>
      </c>
      <c r="I264" s="70">
        <v>0</v>
      </c>
    </row>
    <row r="265" spans="1:10" ht="19.5" thickBot="1">
      <c r="A265" s="181">
        <v>4</v>
      </c>
      <c r="B265" s="82" t="s">
        <v>120</v>
      </c>
      <c r="C265" s="272" t="s">
        <v>155</v>
      </c>
      <c r="D265" s="55">
        <f t="shared" ref="D265:I265" si="31">SUM(D266:D267)</f>
        <v>13</v>
      </c>
      <c r="E265" s="74">
        <f t="shared" si="31"/>
        <v>13</v>
      </c>
      <c r="F265" s="74">
        <f t="shared" si="31"/>
        <v>0.17</v>
      </c>
      <c r="G265" s="74">
        <f t="shared" si="31"/>
        <v>0.27</v>
      </c>
      <c r="H265" s="74">
        <f t="shared" si="31"/>
        <v>11.270000000000001</v>
      </c>
      <c r="I265" s="8">
        <f t="shared" si="31"/>
        <v>48.07</v>
      </c>
    </row>
    <row r="266" spans="1:10">
      <c r="A266" s="63"/>
      <c r="B266" s="270" t="s">
        <v>76</v>
      </c>
      <c r="C266" s="276"/>
      <c r="D266" s="96">
        <v>10</v>
      </c>
      <c r="E266" s="75">
        <v>10</v>
      </c>
      <c r="F266" s="75">
        <v>0.17</v>
      </c>
      <c r="G266" s="75">
        <v>0.27</v>
      </c>
      <c r="H266" s="75">
        <v>8.3000000000000007</v>
      </c>
      <c r="I266" s="10">
        <v>35.9</v>
      </c>
    </row>
    <row r="267" spans="1:10" ht="19.5" thickBot="1">
      <c r="A267" s="64"/>
      <c r="B267" s="266" t="s">
        <v>7</v>
      </c>
      <c r="C267" s="278"/>
      <c r="D267" s="286">
        <v>3</v>
      </c>
      <c r="E267" s="69">
        <v>3</v>
      </c>
      <c r="F267" s="69">
        <v>0</v>
      </c>
      <c r="G267" s="69">
        <v>0</v>
      </c>
      <c r="H267" s="69">
        <v>2.97</v>
      </c>
      <c r="I267" s="70">
        <v>12.17</v>
      </c>
    </row>
    <row r="268" spans="1:10" ht="19.5" thickBot="1">
      <c r="A268" s="176">
        <v>5</v>
      </c>
      <c r="B268" s="82" t="s">
        <v>85</v>
      </c>
      <c r="C268" s="272" t="s">
        <v>106</v>
      </c>
      <c r="D268" s="55">
        <v>33</v>
      </c>
      <c r="E268" s="74">
        <v>33</v>
      </c>
      <c r="F268" s="74">
        <v>2.97</v>
      </c>
      <c r="G268" s="74">
        <v>0.99</v>
      </c>
      <c r="H268" s="74">
        <v>15.84</v>
      </c>
      <c r="I268" s="20">
        <v>85.14</v>
      </c>
    </row>
    <row r="269" spans="1:10" ht="19.5" thickBot="1">
      <c r="A269" s="29"/>
      <c r="B269" s="417" t="s">
        <v>26</v>
      </c>
      <c r="C269" s="203"/>
      <c r="D269" s="416"/>
      <c r="E269" s="301"/>
      <c r="F269" s="389">
        <f>SUM(F243+F245+F257+F265+F268)</f>
        <v>27.450000000000003</v>
      </c>
      <c r="G269" s="210">
        <f>SUM(G243+G245+G257+G265+G268)</f>
        <v>7.4499999999999993</v>
      </c>
      <c r="H269" s="390">
        <f>SUM(H243+H245+H257+H268+H265)</f>
        <v>45.330000000000005</v>
      </c>
      <c r="I269" s="210">
        <f>SUM(I243+I245+I257+I265+I268)</f>
        <v>423.97</v>
      </c>
    </row>
    <row r="270" spans="1:10" ht="19.5" thickBot="1">
      <c r="A270" s="128"/>
      <c r="B270" s="130"/>
      <c r="C270" s="241"/>
      <c r="D270" s="130"/>
      <c r="E270" s="130"/>
      <c r="F270" s="130"/>
      <c r="G270" s="130"/>
      <c r="H270" s="130"/>
      <c r="I270" s="318"/>
    </row>
    <row r="271" spans="1:10" ht="19.5" thickBot="1">
      <c r="A271" s="550" t="s">
        <v>176</v>
      </c>
      <c r="B271" s="551"/>
      <c r="C271" s="551"/>
      <c r="D271" s="551"/>
      <c r="E271" s="551"/>
      <c r="F271" s="551"/>
      <c r="G271" s="551"/>
      <c r="H271" s="551"/>
      <c r="I271" s="552"/>
    </row>
    <row r="272" spans="1:10" ht="19.5" thickBot="1">
      <c r="A272" s="176">
        <v>1</v>
      </c>
      <c r="B272" s="82" t="s">
        <v>216</v>
      </c>
      <c r="C272" s="272" t="s">
        <v>250</v>
      </c>
      <c r="D272" s="55">
        <f t="shared" ref="D272:I272" si="32">SUM(D273:D282)</f>
        <v>164</v>
      </c>
      <c r="E272" s="74">
        <f t="shared" si="32"/>
        <v>156.5</v>
      </c>
      <c r="F272" s="74">
        <f t="shared" si="32"/>
        <v>15.99</v>
      </c>
      <c r="G272" s="74">
        <f t="shared" si="32"/>
        <v>14.6</v>
      </c>
      <c r="H272" s="74">
        <f t="shared" si="32"/>
        <v>29.89</v>
      </c>
      <c r="I272" s="8">
        <f t="shared" si="32"/>
        <v>340.47000000000008</v>
      </c>
    </row>
    <row r="273" spans="1:10">
      <c r="A273" s="63"/>
      <c r="B273" s="151" t="s">
        <v>86</v>
      </c>
      <c r="C273" s="285"/>
      <c r="D273" s="101">
        <v>50</v>
      </c>
      <c r="E273" s="97">
        <v>50</v>
      </c>
      <c r="F273" s="97">
        <v>8</v>
      </c>
      <c r="G273" s="97">
        <v>4.5</v>
      </c>
      <c r="H273" s="97">
        <v>0.5</v>
      </c>
      <c r="I273" s="100">
        <v>100.5</v>
      </c>
    </row>
    <row r="274" spans="1:10">
      <c r="A274" s="63"/>
      <c r="B274" s="316" t="s">
        <v>24</v>
      </c>
      <c r="C274" s="274"/>
      <c r="D274" s="66">
        <v>30</v>
      </c>
      <c r="E274" s="149">
        <v>26.1</v>
      </c>
      <c r="F274" s="69">
        <v>3.39</v>
      </c>
      <c r="G274" s="69">
        <v>2.61</v>
      </c>
      <c r="H274" s="69">
        <v>0.26</v>
      </c>
      <c r="I274" s="70">
        <v>37.32</v>
      </c>
    </row>
    <row r="275" spans="1:10">
      <c r="A275" s="63"/>
      <c r="B275" s="316" t="s">
        <v>141</v>
      </c>
      <c r="C275" s="274"/>
      <c r="D275" s="66">
        <v>30</v>
      </c>
      <c r="E275" s="69">
        <v>30</v>
      </c>
      <c r="F275" s="69">
        <v>3</v>
      </c>
      <c r="G275" s="69">
        <v>0.3</v>
      </c>
      <c r="H275" s="69">
        <v>21.9</v>
      </c>
      <c r="I275" s="70">
        <v>107.4</v>
      </c>
      <c r="J275" s="68"/>
    </row>
    <row r="276" spans="1:10">
      <c r="A276" s="63"/>
      <c r="B276" s="479" t="s">
        <v>69</v>
      </c>
      <c r="C276" s="274"/>
      <c r="D276" s="66">
        <v>30</v>
      </c>
      <c r="E276" s="69">
        <v>26.4</v>
      </c>
      <c r="F276" s="69">
        <v>0.11</v>
      </c>
      <c r="G276" s="69">
        <v>0</v>
      </c>
      <c r="H276" s="69">
        <v>2.98</v>
      </c>
      <c r="I276" s="70">
        <v>12.41</v>
      </c>
      <c r="J276" s="68"/>
    </row>
    <row r="277" spans="1:10">
      <c r="A277" s="63"/>
      <c r="B277" s="105" t="s">
        <v>217</v>
      </c>
      <c r="C277" s="274"/>
      <c r="D277" s="66">
        <v>10</v>
      </c>
      <c r="E277" s="69">
        <v>10</v>
      </c>
      <c r="F277" s="69">
        <v>0.3</v>
      </c>
      <c r="G277" s="69">
        <v>0.01</v>
      </c>
      <c r="H277" s="69">
        <v>0.03</v>
      </c>
      <c r="I277" s="70">
        <v>4.5999999999999996</v>
      </c>
      <c r="J277" s="68"/>
    </row>
    <row r="278" spans="1:10">
      <c r="A278" s="63"/>
      <c r="B278" s="480" t="s">
        <v>163</v>
      </c>
      <c r="C278" s="274"/>
      <c r="D278" s="66">
        <v>2</v>
      </c>
      <c r="E278" s="69">
        <v>2</v>
      </c>
      <c r="F278" s="69">
        <v>0.17</v>
      </c>
      <c r="G278" s="69">
        <v>0.04</v>
      </c>
      <c r="H278" s="69">
        <v>0.36</v>
      </c>
      <c r="I278" s="70">
        <v>2.1</v>
      </c>
      <c r="J278" s="68"/>
    </row>
    <row r="279" spans="1:10">
      <c r="A279" s="63"/>
      <c r="B279" s="269" t="s">
        <v>187</v>
      </c>
      <c r="C279" s="274"/>
      <c r="D279" s="66">
        <v>2</v>
      </c>
      <c r="E279" s="69">
        <v>2</v>
      </c>
      <c r="F279" s="69">
        <v>0.02</v>
      </c>
      <c r="G279" s="69">
        <v>1.64</v>
      </c>
      <c r="H279" s="69">
        <v>0.03</v>
      </c>
      <c r="I279" s="70">
        <v>13.22</v>
      </c>
    </row>
    <row r="280" spans="1:10">
      <c r="A280" s="63"/>
      <c r="B280" s="269" t="s">
        <v>7</v>
      </c>
      <c r="C280" s="274"/>
      <c r="D280" s="286">
        <v>3</v>
      </c>
      <c r="E280" s="69">
        <v>3</v>
      </c>
      <c r="F280" s="69">
        <v>0</v>
      </c>
      <c r="G280" s="69">
        <v>0</v>
      </c>
      <c r="H280" s="69">
        <v>2.97</v>
      </c>
      <c r="I280" s="70">
        <v>12.17</v>
      </c>
      <c r="J280" s="68"/>
    </row>
    <row r="281" spans="1:10">
      <c r="A281" s="63"/>
      <c r="B281" s="269" t="s">
        <v>37</v>
      </c>
      <c r="C281" s="274"/>
      <c r="D281" s="66">
        <v>2</v>
      </c>
      <c r="E281" s="69">
        <v>2</v>
      </c>
      <c r="F281" s="69">
        <v>0</v>
      </c>
      <c r="G281" s="69">
        <v>2</v>
      </c>
      <c r="H281" s="69">
        <v>0</v>
      </c>
      <c r="I281" s="70">
        <v>18</v>
      </c>
      <c r="J281" s="68"/>
    </row>
    <row r="282" spans="1:10" ht="19.5" thickBot="1">
      <c r="A282" s="63"/>
      <c r="B282" s="269" t="s">
        <v>143</v>
      </c>
      <c r="C282" s="274"/>
      <c r="D282" s="66">
        <v>5</v>
      </c>
      <c r="E282" s="69">
        <v>5</v>
      </c>
      <c r="F282" s="69">
        <v>1</v>
      </c>
      <c r="G282" s="69">
        <v>3.5</v>
      </c>
      <c r="H282" s="69">
        <v>0.86</v>
      </c>
      <c r="I282" s="70">
        <v>32.75</v>
      </c>
    </row>
    <row r="283" spans="1:10" ht="19.5" thickBot="1">
      <c r="A283" s="176">
        <v>2</v>
      </c>
      <c r="B283" s="65" t="s">
        <v>58</v>
      </c>
      <c r="C283" s="272" t="s">
        <v>80</v>
      </c>
      <c r="D283" s="55">
        <v>200</v>
      </c>
      <c r="E283" s="74">
        <v>200</v>
      </c>
      <c r="F283" s="74">
        <v>6</v>
      </c>
      <c r="G283" s="74">
        <v>0.1</v>
      </c>
      <c r="H283" s="95">
        <v>6</v>
      </c>
      <c r="I283" s="8">
        <v>92</v>
      </c>
    </row>
    <row r="284" spans="1:10" ht="19.5" thickBot="1">
      <c r="A284" s="29"/>
      <c r="B284" s="438" t="s">
        <v>177</v>
      </c>
      <c r="C284" s="232"/>
      <c r="D284" s="32"/>
      <c r="E284" s="32"/>
      <c r="F284" s="136">
        <f>SUM(F272+F283)</f>
        <v>21.990000000000002</v>
      </c>
      <c r="G284" s="298">
        <f>SUM(G272+G283)</f>
        <v>14.7</v>
      </c>
      <c r="H284" s="136">
        <f>SUM(H272+H283)</f>
        <v>35.89</v>
      </c>
      <c r="I284" s="301">
        <f>SUM(I272+I283)</f>
        <v>432.47000000000008</v>
      </c>
    </row>
    <row r="285" spans="1:10" ht="19.5" thickBot="1">
      <c r="A285" s="48"/>
      <c r="B285" s="49" t="s">
        <v>30</v>
      </c>
      <c r="C285" s="238"/>
      <c r="D285" s="50"/>
      <c r="E285" s="50"/>
      <c r="F285" s="364">
        <f>SUM(F236+F239+F269+F284)</f>
        <v>60.42</v>
      </c>
      <c r="G285" s="365">
        <f>SUM(G236+G239+G269+G284)</f>
        <v>35.69</v>
      </c>
      <c r="H285" s="365">
        <f>SUM(H236+H239+H269+H284)</f>
        <v>148.70999999999998</v>
      </c>
      <c r="I285" s="347">
        <f>SUM(I236+I239+I269+I284)</f>
        <v>1304.1100000000001</v>
      </c>
      <c r="J285" s="68"/>
    </row>
    <row r="286" spans="1:10" ht="19.5" hidden="1" thickBot="1">
      <c r="A286" s="51"/>
      <c r="B286" s="52"/>
      <c r="C286" s="239"/>
      <c r="D286" s="53"/>
      <c r="E286" s="53"/>
      <c r="F286" s="53"/>
      <c r="G286" s="53"/>
      <c r="H286" s="53"/>
      <c r="I286" s="54"/>
    </row>
    <row r="287" spans="1:10" ht="19.5" thickBot="1">
      <c r="A287" s="561" t="s">
        <v>20</v>
      </c>
      <c r="B287" s="562"/>
      <c r="C287" s="562"/>
      <c r="D287" s="562"/>
      <c r="E287" s="562"/>
      <c r="F287" s="562"/>
      <c r="G287" s="562"/>
      <c r="H287" s="562"/>
      <c r="I287" s="563"/>
    </row>
    <row r="288" spans="1:10" ht="19.5" thickBot="1">
      <c r="A288" s="550" t="s">
        <v>11</v>
      </c>
      <c r="B288" s="551"/>
      <c r="C288" s="551"/>
      <c r="D288" s="551"/>
      <c r="E288" s="551"/>
      <c r="F288" s="551"/>
      <c r="G288" s="551"/>
      <c r="H288" s="551"/>
      <c r="I288" s="552"/>
    </row>
    <row r="289" spans="1:10" ht="19.5" thickBot="1">
      <c r="A289" s="176">
        <v>1</v>
      </c>
      <c r="B289" s="65" t="s">
        <v>252</v>
      </c>
      <c r="C289" s="272" t="s">
        <v>80</v>
      </c>
      <c r="D289" s="55">
        <f t="shared" ref="D289:I289" si="33">SUM(D290:D293)</f>
        <v>174</v>
      </c>
      <c r="E289" s="74">
        <f t="shared" si="33"/>
        <v>173.8</v>
      </c>
      <c r="F289" s="74">
        <f t="shared" si="33"/>
        <v>5.96</v>
      </c>
      <c r="G289" s="74">
        <f t="shared" si="33"/>
        <v>4.22</v>
      </c>
      <c r="H289" s="95">
        <f t="shared" si="33"/>
        <v>22.95</v>
      </c>
      <c r="I289" s="136">
        <f t="shared" si="33"/>
        <v>169.04999999999998</v>
      </c>
    </row>
    <row r="290" spans="1:10">
      <c r="A290" s="63"/>
      <c r="B290" s="103" t="s">
        <v>128</v>
      </c>
      <c r="C290" s="276"/>
      <c r="D290" s="96">
        <v>20</v>
      </c>
      <c r="E290" s="9">
        <v>19.8</v>
      </c>
      <c r="F290" s="9">
        <v>1.45</v>
      </c>
      <c r="G290" s="9">
        <v>0.4</v>
      </c>
      <c r="H290" s="9">
        <v>12.47</v>
      </c>
      <c r="I290" s="10">
        <v>72.27</v>
      </c>
    </row>
    <row r="291" spans="1:10">
      <c r="A291" s="63"/>
      <c r="B291" s="104" t="s">
        <v>61</v>
      </c>
      <c r="C291" s="274"/>
      <c r="D291" s="66">
        <v>150</v>
      </c>
      <c r="E291" s="11">
        <v>150</v>
      </c>
      <c r="F291" s="11">
        <v>4.5</v>
      </c>
      <c r="G291" s="11">
        <v>3</v>
      </c>
      <c r="H291" s="11">
        <v>7.5</v>
      </c>
      <c r="I291" s="12">
        <v>78</v>
      </c>
    </row>
    <row r="292" spans="1:10">
      <c r="A292" s="63"/>
      <c r="B292" s="104" t="s">
        <v>187</v>
      </c>
      <c r="C292" s="274"/>
      <c r="D292" s="66">
        <v>1</v>
      </c>
      <c r="E292" s="11">
        <v>1</v>
      </c>
      <c r="F292" s="11">
        <v>0.01</v>
      </c>
      <c r="G292" s="11">
        <v>0.82</v>
      </c>
      <c r="H292" s="11">
        <v>0.01</v>
      </c>
      <c r="I292" s="12">
        <v>6.61</v>
      </c>
    </row>
    <row r="293" spans="1:10" ht="19.5" thickBot="1">
      <c r="A293" s="63"/>
      <c r="B293" s="108" t="s">
        <v>7</v>
      </c>
      <c r="C293" s="275"/>
      <c r="D293" s="500">
        <v>3</v>
      </c>
      <c r="E293" s="69">
        <v>3</v>
      </c>
      <c r="F293" s="69">
        <v>0</v>
      </c>
      <c r="G293" s="69">
        <v>0</v>
      </c>
      <c r="H293" s="69">
        <v>2.97</v>
      </c>
      <c r="I293" s="70">
        <v>12.17</v>
      </c>
      <c r="J293" s="68"/>
    </row>
    <row r="294" spans="1:10" ht="19.5" thickBot="1">
      <c r="A294" s="176">
        <v>2</v>
      </c>
      <c r="B294" s="82" t="s">
        <v>110</v>
      </c>
      <c r="C294" s="272" t="s">
        <v>108</v>
      </c>
      <c r="D294" s="55">
        <v>25</v>
      </c>
      <c r="E294" s="74">
        <v>25</v>
      </c>
      <c r="F294" s="74">
        <v>2.75</v>
      </c>
      <c r="G294" s="74">
        <v>0.75</v>
      </c>
      <c r="H294" s="95">
        <v>19.75</v>
      </c>
      <c r="I294" s="8">
        <v>80</v>
      </c>
    </row>
    <row r="295" spans="1:10" ht="19.5" thickBot="1">
      <c r="A295" s="176">
        <v>3</v>
      </c>
      <c r="B295" s="65" t="s">
        <v>131</v>
      </c>
      <c r="C295" s="272" t="s">
        <v>80</v>
      </c>
      <c r="D295" s="55">
        <f t="shared" ref="D295:I295" si="34">SUM(D296:D297)</f>
        <v>202</v>
      </c>
      <c r="E295" s="74">
        <f t="shared" si="34"/>
        <v>202</v>
      </c>
      <c r="F295" s="74">
        <f t="shared" si="34"/>
        <v>6.4</v>
      </c>
      <c r="G295" s="74">
        <f t="shared" si="34"/>
        <v>4.28</v>
      </c>
      <c r="H295" s="95">
        <f t="shared" si="34"/>
        <v>11.08</v>
      </c>
      <c r="I295" s="8">
        <f t="shared" si="34"/>
        <v>108.58</v>
      </c>
    </row>
    <row r="296" spans="1:10">
      <c r="A296" s="63"/>
      <c r="B296" s="103" t="s">
        <v>61</v>
      </c>
      <c r="C296" s="285"/>
      <c r="D296" s="101">
        <v>200</v>
      </c>
      <c r="E296" s="97">
        <v>200</v>
      </c>
      <c r="F296" s="97">
        <v>6</v>
      </c>
      <c r="G296" s="97">
        <v>4</v>
      </c>
      <c r="H296" s="97">
        <v>10</v>
      </c>
      <c r="I296" s="302">
        <v>104</v>
      </c>
    </row>
    <row r="297" spans="1:10" ht="19.5" thickBot="1">
      <c r="A297" s="63"/>
      <c r="B297" s="288" t="s">
        <v>136</v>
      </c>
      <c r="C297" s="287"/>
      <c r="D297" s="289">
        <v>2</v>
      </c>
      <c r="E297" s="124">
        <v>2</v>
      </c>
      <c r="F297" s="40">
        <v>0.4</v>
      </c>
      <c r="G297" s="40">
        <v>0.28000000000000003</v>
      </c>
      <c r="H297" s="223">
        <v>1.08</v>
      </c>
      <c r="I297" s="71">
        <v>4.58</v>
      </c>
      <c r="J297" s="68"/>
    </row>
    <row r="298" spans="1:10" ht="19.5" thickBot="1">
      <c r="A298" s="36"/>
      <c r="B298" s="42" t="s">
        <v>25</v>
      </c>
      <c r="C298" s="203"/>
      <c r="D298" s="30"/>
      <c r="E298" s="30"/>
      <c r="F298" s="136">
        <f>SUM(F289+F294+F295)</f>
        <v>15.110000000000001</v>
      </c>
      <c r="G298" s="298">
        <f>SUM(G289+G294+G295)</f>
        <v>9.25</v>
      </c>
      <c r="H298" s="210">
        <f>SUM(H289+H294+H295)</f>
        <v>53.78</v>
      </c>
      <c r="I298" s="136">
        <f>SUM(I289+I294+I295)</f>
        <v>357.63</v>
      </c>
    </row>
    <row r="299" spans="1:10" ht="19.5" thickBot="1">
      <c r="A299" s="37"/>
      <c r="B299" s="38"/>
      <c r="C299" s="235"/>
      <c r="D299" s="38"/>
      <c r="E299" s="38"/>
      <c r="F299" s="38"/>
      <c r="G299" s="38"/>
      <c r="H299" s="38"/>
      <c r="I299" s="39"/>
    </row>
    <row r="300" spans="1:10" ht="19.5" thickBot="1">
      <c r="A300" s="550" t="s">
        <v>78</v>
      </c>
      <c r="B300" s="551"/>
      <c r="C300" s="551"/>
      <c r="D300" s="551"/>
      <c r="E300" s="551"/>
      <c r="F300" s="551"/>
      <c r="G300" s="551"/>
      <c r="H300" s="551"/>
      <c r="I300" s="552"/>
    </row>
    <row r="301" spans="1:10" ht="19.5" thickBot="1">
      <c r="A301" s="174">
        <v>1</v>
      </c>
      <c r="B301" s="47" t="s">
        <v>218</v>
      </c>
      <c r="C301" s="272" t="s">
        <v>231</v>
      </c>
      <c r="D301" s="55">
        <v>180</v>
      </c>
      <c r="E301" s="74">
        <v>133.19999999999999</v>
      </c>
      <c r="F301" s="74">
        <v>1.07</v>
      </c>
      <c r="G301" s="74">
        <v>0.27</v>
      </c>
      <c r="H301" s="74">
        <v>106.56</v>
      </c>
      <c r="I301" s="20">
        <v>50.62</v>
      </c>
    </row>
    <row r="302" spans="1:10" ht="19.5" thickBot="1">
      <c r="A302" s="391"/>
      <c r="B302" s="295" t="s">
        <v>88</v>
      </c>
      <c r="C302" s="203"/>
      <c r="D302" s="298"/>
      <c r="E302" s="301"/>
      <c r="F302" s="297">
        <v>1.07</v>
      </c>
      <c r="G302" s="136">
        <v>0.27</v>
      </c>
      <c r="H302" s="136">
        <v>106.56</v>
      </c>
      <c r="I302" s="301">
        <v>50.62</v>
      </c>
      <c r="J302" s="68"/>
    </row>
    <row r="303" spans="1:10" ht="19.5" thickBot="1">
      <c r="A303" s="553" t="s">
        <v>13</v>
      </c>
      <c r="B303" s="554"/>
      <c r="C303" s="554"/>
      <c r="D303" s="554"/>
      <c r="E303" s="554"/>
      <c r="F303" s="566"/>
      <c r="G303" s="566"/>
      <c r="H303" s="566"/>
      <c r="I303" s="567"/>
    </row>
    <row r="304" spans="1:10" ht="19.5" thickBot="1">
      <c r="A304" s="180">
        <v>1</v>
      </c>
      <c r="B304" s="65" t="s">
        <v>219</v>
      </c>
      <c r="C304" s="272" t="s">
        <v>144</v>
      </c>
      <c r="D304" s="492">
        <f t="shared" ref="D304:I304" si="35">SUM(D305:D309)</f>
        <v>57.2</v>
      </c>
      <c r="E304" s="522">
        <f t="shared" si="35"/>
        <v>50.7</v>
      </c>
      <c r="F304" s="74">
        <f t="shared" si="35"/>
        <v>1.32</v>
      </c>
      <c r="G304" s="123">
        <f t="shared" si="35"/>
        <v>5.5</v>
      </c>
      <c r="H304" s="55">
        <f t="shared" si="35"/>
        <v>2.96</v>
      </c>
      <c r="I304" s="20">
        <f t="shared" si="35"/>
        <v>60.379999999999995</v>
      </c>
    </row>
    <row r="305" spans="1:10">
      <c r="A305" s="195"/>
      <c r="B305" s="279" t="s">
        <v>99</v>
      </c>
      <c r="C305" s="281"/>
      <c r="D305" s="101">
        <v>30</v>
      </c>
      <c r="E305" s="158">
        <v>28.5</v>
      </c>
      <c r="F305" s="97">
        <v>0.17</v>
      </c>
      <c r="G305" s="97">
        <v>0</v>
      </c>
      <c r="H305" s="97">
        <v>1.2</v>
      </c>
      <c r="I305" s="100">
        <v>5.13</v>
      </c>
      <c r="J305" s="68"/>
    </row>
    <row r="306" spans="1:10">
      <c r="A306" s="415"/>
      <c r="B306" s="280" t="s">
        <v>39</v>
      </c>
      <c r="C306" s="282"/>
      <c r="D306" s="66">
        <v>20</v>
      </c>
      <c r="E306" s="267">
        <v>15</v>
      </c>
      <c r="F306" s="69">
        <v>0.15</v>
      </c>
      <c r="G306" s="69">
        <v>0</v>
      </c>
      <c r="H306" s="69">
        <v>0.9</v>
      </c>
      <c r="I306" s="70">
        <v>4.5</v>
      </c>
      <c r="J306" s="68"/>
    </row>
    <row r="307" spans="1:10">
      <c r="A307" s="415"/>
      <c r="B307" s="413" t="s">
        <v>192</v>
      </c>
      <c r="C307" s="274"/>
      <c r="D307" s="173">
        <v>0.2</v>
      </c>
      <c r="E307" s="40">
        <v>0.2</v>
      </c>
      <c r="F307" s="40">
        <v>0</v>
      </c>
      <c r="G307" s="40">
        <v>0</v>
      </c>
      <c r="H307" s="40">
        <v>0</v>
      </c>
      <c r="I307" s="41">
        <v>0</v>
      </c>
      <c r="J307" s="68"/>
    </row>
    <row r="308" spans="1:10">
      <c r="A308" s="415"/>
      <c r="B308" s="269" t="s">
        <v>36</v>
      </c>
      <c r="C308" s="276"/>
      <c r="D308" s="66">
        <v>2</v>
      </c>
      <c r="E308" s="69">
        <v>2</v>
      </c>
      <c r="F308" s="69">
        <v>0</v>
      </c>
      <c r="G308" s="69">
        <v>2</v>
      </c>
      <c r="H308" s="69">
        <v>0</v>
      </c>
      <c r="I308" s="70">
        <v>18</v>
      </c>
      <c r="J308" s="68"/>
    </row>
    <row r="309" spans="1:10" ht="19.5" thickBot="1">
      <c r="A309" s="415"/>
      <c r="B309" s="197" t="s">
        <v>111</v>
      </c>
      <c r="C309" s="287"/>
      <c r="D309" s="170">
        <v>5</v>
      </c>
      <c r="E309" s="77">
        <v>5</v>
      </c>
      <c r="F309" s="77">
        <v>1</v>
      </c>
      <c r="G309" s="77">
        <v>3.5</v>
      </c>
      <c r="H309" s="77">
        <v>0.86</v>
      </c>
      <c r="I309" s="487">
        <v>32.75</v>
      </c>
      <c r="J309" s="68"/>
    </row>
    <row r="310" spans="1:10" ht="19.5" thickBot="1">
      <c r="A310" s="176">
        <v>2</v>
      </c>
      <c r="B310" s="67" t="s">
        <v>89</v>
      </c>
      <c r="C310" s="272" t="s">
        <v>90</v>
      </c>
      <c r="D310" s="55">
        <f t="shared" ref="D310:I310" si="36">SUM(D311:D320)</f>
        <v>126.8</v>
      </c>
      <c r="E310" s="163">
        <f t="shared" si="36"/>
        <v>101.96</v>
      </c>
      <c r="F310" s="74">
        <f t="shared" si="36"/>
        <v>2.94</v>
      </c>
      <c r="G310" s="74">
        <f t="shared" si="36"/>
        <v>3.94</v>
      </c>
      <c r="H310" s="209">
        <f t="shared" si="36"/>
        <v>19.000000000000004</v>
      </c>
      <c r="I310" s="135">
        <f t="shared" si="36"/>
        <v>127.39999999999999</v>
      </c>
    </row>
    <row r="311" spans="1:10">
      <c r="A311" s="109"/>
      <c r="B311" s="151" t="s">
        <v>114</v>
      </c>
      <c r="C311" s="285"/>
      <c r="D311" s="101">
        <v>20</v>
      </c>
      <c r="E311" s="97">
        <v>20</v>
      </c>
      <c r="F311" s="97">
        <v>2</v>
      </c>
      <c r="G311" s="97">
        <v>0.26</v>
      </c>
      <c r="H311" s="97">
        <v>14.8</v>
      </c>
      <c r="I311" s="100">
        <v>72</v>
      </c>
    </row>
    <row r="312" spans="1:10">
      <c r="A312" s="109"/>
      <c r="B312" s="270" t="s">
        <v>115</v>
      </c>
      <c r="C312" s="276"/>
      <c r="D312" s="96">
        <v>50</v>
      </c>
      <c r="E312" s="75">
        <v>35</v>
      </c>
      <c r="F312" s="75">
        <v>0.25</v>
      </c>
      <c r="G312" s="75">
        <v>7.0000000000000007E-2</v>
      </c>
      <c r="H312" s="75">
        <v>1.05</v>
      </c>
      <c r="I312" s="10">
        <v>5.6</v>
      </c>
      <c r="J312" s="68"/>
    </row>
    <row r="313" spans="1:10">
      <c r="A313" s="109"/>
      <c r="B313" s="269" t="s">
        <v>16</v>
      </c>
      <c r="C313" s="274"/>
      <c r="D313" s="66">
        <v>15</v>
      </c>
      <c r="E313" s="69">
        <v>12.6</v>
      </c>
      <c r="F313" s="69">
        <v>0.21</v>
      </c>
      <c r="G313" s="69">
        <v>0.03</v>
      </c>
      <c r="H313" s="69">
        <v>1.26</v>
      </c>
      <c r="I313" s="70">
        <v>5.29</v>
      </c>
    </row>
    <row r="314" spans="1:10">
      <c r="A314" s="109"/>
      <c r="B314" s="269" t="s">
        <v>14</v>
      </c>
      <c r="C314" s="274"/>
      <c r="D314" s="66">
        <v>15</v>
      </c>
      <c r="E314" s="69">
        <v>12</v>
      </c>
      <c r="F314" s="69">
        <v>0.16</v>
      </c>
      <c r="G314" s="69">
        <v>0.01</v>
      </c>
      <c r="H314" s="69">
        <v>0.84</v>
      </c>
      <c r="I314" s="70">
        <v>4.92</v>
      </c>
    </row>
    <row r="315" spans="1:10">
      <c r="A315" s="109"/>
      <c r="B315" s="269" t="s">
        <v>39</v>
      </c>
      <c r="C315" s="274"/>
      <c r="D315" s="66">
        <v>15</v>
      </c>
      <c r="E315" s="69">
        <v>11.25</v>
      </c>
      <c r="F315" s="69">
        <v>0.11</v>
      </c>
      <c r="G315" s="69">
        <v>0</v>
      </c>
      <c r="H315" s="69">
        <v>0.68</v>
      </c>
      <c r="I315" s="70">
        <v>3.38</v>
      </c>
      <c r="J315" s="68"/>
    </row>
    <row r="316" spans="1:10">
      <c r="A316" s="109"/>
      <c r="B316" s="269" t="s">
        <v>17</v>
      </c>
      <c r="C316" s="274"/>
      <c r="D316" s="66">
        <v>3</v>
      </c>
      <c r="E316" s="69">
        <v>2.31</v>
      </c>
      <c r="F316" s="69">
        <v>0.06</v>
      </c>
      <c r="G316" s="69">
        <v>0</v>
      </c>
      <c r="H316" s="69">
        <v>0.2</v>
      </c>
      <c r="I316" s="70">
        <v>0.8</v>
      </c>
    </row>
    <row r="317" spans="1:10">
      <c r="A317" s="109"/>
      <c r="B317" s="269" t="s">
        <v>75</v>
      </c>
      <c r="C317" s="274"/>
      <c r="D317" s="66">
        <v>2</v>
      </c>
      <c r="E317" s="69">
        <v>2</v>
      </c>
      <c r="F317" s="69">
        <v>0</v>
      </c>
      <c r="G317" s="69">
        <v>2</v>
      </c>
      <c r="H317" s="69">
        <v>0</v>
      </c>
      <c r="I317" s="70">
        <v>18</v>
      </c>
      <c r="J317" s="68"/>
    </row>
    <row r="318" spans="1:10">
      <c r="A318" s="109"/>
      <c r="B318" s="280" t="s">
        <v>187</v>
      </c>
      <c r="C318" s="274"/>
      <c r="D318" s="66">
        <v>1</v>
      </c>
      <c r="E318" s="69">
        <v>1</v>
      </c>
      <c r="F318" s="69">
        <v>0.01</v>
      </c>
      <c r="G318" s="69">
        <v>0.82</v>
      </c>
      <c r="H318" s="69">
        <v>0.01</v>
      </c>
      <c r="I318" s="70">
        <v>6.61</v>
      </c>
      <c r="J318" s="68"/>
    </row>
    <row r="319" spans="1:10">
      <c r="A319" s="109"/>
      <c r="B319" s="270" t="s">
        <v>192</v>
      </c>
      <c r="C319" s="274"/>
      <c r="D319" s="66">
        <v>0.8</v>
      </c>
      <c r="E319" s="69">
        <v>0.8</v>
      </c>
      <c r="F319" s="69">
        <v>0</v>
      </c>
      <c r="G319" s="69">
        <v>0</v>
      </c>
      <c r="H319" s="69">
        <v>0</v>
      </c>
      <c r="I319" s="70">
        <v>0</v>
      </c>
    </row>
    <row r="320" spans="1:10" ht="19.5" thickBot="1">
      <c r="A320" s="109"/>
      <c r="B320" s="104" t="s">
        <v>191</v>
      </c>
      <c r="C320" s="278"/>
      <c r="D320" s="154">
        <v>5</v>
      </c>
      <c r="E320" s="76">
        <v>5</v>
      </c>
      <c r="F320" s="76">
        <v>0.14000000000000001</v>
      </c>
      <c r="G320" s="76">
        <v>0.75</v>
      </c>
      <c r="H320" s="76">
        <v>0.16</v>
      </c>
      <c r="I320" s="71">
        <v>10.8</v>
      </c>
    </row>
    <row r="321" spans="1:10" ht="19.5" thickBot="1">
      <c r="A321" s="176">
        <v>3</v>
      </c>
      <c r="B321" s="67" t="s">
        <v>118</v>
      </c>
      <c r="C321" s="272" t="s">
        <v>152</v>
      </c>
      <c r="D321" s="55">
        <f>SUM(D322:D327)</f>
        <v>152.19999999999999</v>
      </c>
      <c r="E321" s="123">
        <f t="shared" ref="E321:H321" si="37">SUM(E322:E327)</f>
        <v>97.000000000000014</v>
      </c>
      <c r="F321" s="74">
        <f>SUM(F322:F327)</f>
        <v>11.97</v>
      </c>
      <c r="G321" s="74">
        <f t="shared" si="37"/>
        <v>3.23</v>
      </c>
      <c r="H321" s="123">
        <f t="shared" si="37"/>
        <v>1.7</v>
      </c>
      <c r="I321" s="8">
        <f>SUM(I322:I327)</f>
        <v>80.75</v>
      </c>
    </row>
    <row r="322" spans="1:10">
      <c r="A322" s="109"/>
      <c r="B322" s="379" t="s">
        <v>186</v>
      </c>
      <c r="C322" s="285"/>
      <c r="D322" s="101">
        <v>120</v>
      </c>
      <c r="E322" s="97">
        <v>68.400000000000006</v>
      </c>
      <c r="F322" s="97">
        <v>11.63</v>
      </c>
      <c r="G322" s="97">
        <v>1.1599999999999999</v>
      </c>
      <c r="H322" s="97">
        <v>0</v>
      </c>
      <c r="I322" s="100">
        <v>54.04</v>
      </c>
    </row>
    <row r="323" spans="1:10">
      <c r="A323" s="109"/>
      <c r="B323" s="419" t="s">
        <v>16</v>
      </c>
      <c r="C323" s="274"/>
      <c r="D323" s="66">
        <v>10</v>
      </c>
      <c r="E323" s="69">
        <v>8.4</v>
      </c>
      <c r="F323" s="69">
        <v>0.14000000000000001</v>
      </c>
      <c r="G323" s="69">
        <v>0.02</v>
      </c>
      <c r="H323" s="69">
        <v>0.84</v>
      </c>
      <c r="I323" s="70">
        <v>3.53</v>
      </c>
      <c r="J323" s="68"/>
    </row>
    <row r="324" spans="1:10">
      <c r="A324" s="109"/>
      <c r="B324" s="413" t="s">
        <v>14</v>
      </c>
      <c r="C324" s="277"/>
      <c r="D324" s="173">
        <v>10</v>
      </c>
      <c r="E324" s="40">
        <v>8</v>
      </c>
      <c r="F324" s="40">
        <v>0.1</v>
      </c>
      <c r="G324" s="40">
        <v>0.01</v>
      </c>
      <c r="H324" s="40">
        <v>0.56000000000000005</v>
      </c>
      <c r="I324" s="41">
        <v>3.28</v>
      </c>
      <c r="J324" s="68"/>
    </row>
    <row r="325" spans="1:10">
      <c r="A325" s="109"/>
      <c r="B325" s="269" t="s">
        <v>38</v>
      </c>
      <c r="C325" s="274"/>
      <c r="D325" s="66">
        <v>10</v>
      </c>
      <c r="E325" s="69">
        <v>10</v>
      </c>
      <c r="F325" s="69">
        <v>0.1</v>
      </c>
      <c r="G325" s="69">
        <v>0.04</v>
      </c>
      <c r="H325" s="69">
        <v>0.3</v>
      </c>
      <c r="I325" s="99">
        <v>1.9</v>
      </c>
      <c r="J325" s="68"/>
    </row>
    <row r="326" spans="1:10">
      <c r="A326" s="109"/>
      <c r="B326" s="419" t="s">
        <v>75</v>
      </c>
      <c r="C326" s="274"/>
      <c r="D326" s="66">
        <v>2</v>
      </c>
      <c r="E326" s="69">
        <v>2</v>
      </c>
      <c r="F326" s="69">
        <v>0</v>
      </c>
      <c r="G326" s="69">
        <v>2</v>
      </c>
      <c r="H326" s="69">
        <v>0</v>
      </c>
      <c r="I326" s="70">
        <v>18</v>
      </c>
    </row>
    <row r="327" spans="1:10" ht="19.5" thickBot="1">
      <c r="A327" s="109"/>
      <c r="B327" s="413" t="s">
        <v>192</v>
      </c>
      <c r="C327" s="287"/>
      <c r="D327" s="173">
        <v>0.2</v>
      </c>
      <c r="E327" s="40">
        <v>0.2</v>
      </c>
      <c r="F327" s="40">
        <v>0</v>
      </c>
      <c r="G327" s="40">
        <v>0</v>
      </c>
      <c r="H327" s="40">
        <v>0</v>
      </c>
      <c r="I327" s="41">
        <v>0</v>
      </c>
      <c r="J327" s="68"/>
    </row>
    <row r="328" spans="1:10" ht="19.5" thickBot="1">
      <c r="A328" s="176">
        <v>4</v>
      </c>
      <c r="B328" s="420" t="s">
        <v>112</v>
      </c>
      <c r="C328" s="272" t="s">
        <v>98</v>
      </c>
      <c r="D328" s="55">
        <f t="shared" ref="D328:I328" si="38">SUM(D329:D331)</f>
        <v>26.2</v>
      </c>
      <c r="E328" s="74">
        <f t="shared" si="38"/>
        <v>25.95</v>
      </c>
      <c r="F328" s="74">
        <f t="shared" si="38"/>
        <v>2.98</v>
      </c>
      <c r="G328" s="74">
        <f t="shared" si="38"/>
        <v>1.0699999999999998</v>
      </c>
      <c r="H328" s="74">
        <f t="shared" si="38"/>
        <v>16.59</v>
      </c>
      <c r="I328" s="8">
        <f t="shared" si="38"/>
        <v>94.97</v>
      </c>
    </row>
    <row r="329" spans="1:10">
      <c r="A329" s="109"/>
      <c r="B329" s="421" t="s">
        <v>84</v>
      </c>
      <c r="C329" s="285"/>
      <c r="D329" s="96">
        <v>25</v>
      </c>
      <c r="E329" s="75">
        <v>24.75</v>
      </c>
      <c r="F329" s="75">
        <v>2.97</v>
      </c>
      <c r="G329" s="75">
        <v>0.25</v>
      </c>
      <c r="H329" s="75">
        <v>16.579999999999998</v>
      </c>
      <c r="I329" s="10">
        <v>88.36</v>
      </c>
    </row>
    <row r="330" spans="1:10">
      <c r="A330" s="109"/>
      <c r="B330" s="104" t="s">
        <v>187</v>
      </c>
      <c r="C330" s="274"/>
      <c r="D330" s="66">
        <v>1</v>
      </c>
      <c r="E330" s="69">
        <v>1</v>
      </c>
      <c r="F330" s="69">
        <v>0.01</v>
      </c>
      <c r="G330" s="69">
        <v>0.82</v>
      </c>
      <c r="H330" s="69">
        <v>0.01</v>
      </c>
      <c r="I330" s="70">
        <v>6.61</v>
      </c>
      <c r="J330" s="68"/>
    </row>
    <row r="331" spans="1:10" ht="19.5" thickBot="1">
      <c r="A331" s="418"/>
      <c r="B331" s="419" t="s">
        <v>192</v>
      </c>
      <c r="C331" s="278"/>
      <c r="D331" s="102">
        <v>0.2</v>
      </c>
      <c r="E331" s="72">
        <v>0.2</v>
      </c>
      <c r="F331" s="72">
        <v>0</v>
      </c>
      <c r="G331" s="72">
        <v>0</v>
      </c>
      <c r="H331" s="72">
        <v>0</v>
      </c>
      <c r="I331" s="73">
        <v>0</v>
      </c>
    </row>
    <row r="332" spans="1:10" ht="19.5" thickBot="1">
      <c r="A332" s="176">
        <v>5</v>
      </c>
      <c r="B332" s="422" t="s">
        <v>214</v>
      </c>
      <c r="C332" s="272" t="s">
        <v>155</v>
      </c>
      <c r="D332" s="19">
        <f t="shared" ref="D332:I332" si="39">SUM(D333:D335)</f>
        <v>53</v>
      </c>
      <c r="E332" s="74">
        <f t="shared" si="39"/>
        <v>44.2</v>
      </c>
      <c r="F332" s="74">
        <f t="shared" si="39"/>
        <v>0.2</v>
      </c>
      <c r="G332" s="74">
        <f t="shared" si="39"/>
        <v>0.02</v>
      </c>
      <c r="H332" s="74">
        <f t="shared" si="39"/>
        <v>7.49</v>
      </c>
      <c r="I332" s="20">
        <f t="shared" si="39"/>
        <v>30.449999999999996</v>
      </c>
      <c r="J332" s="2"/>
    </row>
    <row r="333" spans="1:10">
      <c r="A333" s="418"/>
      <c r="B333" s="307" t="s">
        <v>69</v>
      </c>
      <c r="C333" s="281"/>
      <c r="D333" s="101">
        <v>40</v>
      </c>
      <c r="E333" s="97">
        <v>35.200000000000003</v>
      </c>
      <c r="F333" s="97">
        <v>0.14000000000000001</v>
      </c>
      <c r="G333" s="97">
        <v>0</v>
      </c>
      <c r="H333" s="97">
        <v>3.98</v>
      </c>
      <c r="I333" s="100">
        <v>16.54</v>
      </c>
      <c r="J333" s="2"/>
    </row>
    <row r="334" spans="1:10">
      <c r="A334" s="493"/>
      <c r="B334" s="104" t="s">
        <v>125</v>
      </c>
      <c r="C334" s="274"/>
      <c r="D334" s="173">
        <v>10</v>
      </c>
      <c r="E334" s="40">
        <v>6</v>
      </c>
      <c r="F334" s="40">
        <v>0.06</v>
      </c>
      <c r="G334" s="40">
        <v>0.02</v>
      </c>
      <c r="H334" s="40">
        <v>0.54</v>
      </c>
      <c r="I334" s="41">
        <v>1.74</v>
      </c>
      <c r="J334" s="2"/>
    </row>
    <row r="335" spans="1:10" ht="19.5" thickBot="1">
      <c r="A335" s="109"/>
      <c r="B335" s="497" t="s">
        <v>7</v>
      </c>
      <c r="C335" s="287"/>
      <c r="D335" s="263">
        <v>3</v>
      </c>
      <c r="E335" s="76">
        <v>3</v>
      </c>
      <c r="F335" s="76">
        <v>0</v>
      </c>
      <c r="G335" s="76">
        <v>0</v>
      </c>
      <c r="H335" s="76">
        <v>2.97</v>
      </c>
      <c r="I335" s="71">
        <v>12.17</v>
      </c>
      <c r="J335" s="2"/>
    </row>
    <row r="336" spans="1:10" ht="19.5" thickBot="1">
      <c r="A336" s="176">
        <v>6</v>
      </c>
      <c r="B336" s="383" t="s">
        <v>93</v>
      </c>
      <c r="C336" s="272" t="s">
        <v>106</v>
      </c>
      <c r="D336" s="312">
        <v>33</v>
      </c>
      <c r="E336" s="206">
        <v>33</v>
      </c>
      <c r="F336" s="74">
        <v>2.97</v>
      </c>
      <c r="G336" s="46">
        <v>0.99</v>
      </c>
      <c r="H336" s="46">
        <v>15.84</v>
      </c>
      <c r="I336" s="200">
        <v>85.14</v>
      </c>
      <c r="J336" s="2"/>
    </row>
    <row r="337" spans="1:10" ht="19.5" thickBot="1">
      <c r="A337" s="29"/>
      <c r="B337" s="392" t="s">
        <v>26</v>
      </c>
      <c r="C337" s="232"/>
      <c r="D337" s="32"/>
      <c r="E337" s="372"/>
      <c r="F337" s="136">
        <f>SUM(F304+F310+F321+F328+F332+F336)</f>
        <v>22.38</v>
      </c>
      <c r="G337" s="8">
        <f>SUM(G304+G310+G321+G328+G332+G336)</f>
        <v>14.75</v>
      </c>
      <c r="H337" s="135">
        <f>SUM(H304+H310+H321+H328+H332+H336)</f>
        <v>63.58</v>
      </c>
      <c r="I337" s="135">
        <f>SUM(I304+I310+I321+I328+I332+I336)</f>
        <v>479.09</v>
      </c>
      <c r="J337" s="2"/>
    </row>
    <row r="338" spans="1:10" ht="19.5" thickBot="1">
      <c r="A338" s="128"/>
      <c r="B338" s="129"/>
      <c r="C338" s="241"/>
      <c r="D338" s="130"/>
      <c r="E338" s="130"/>
      <c r="F338" s="131"/>
      <c r="G338" s="131"/>
      <c r="H338" s="131"/>
      <c r="I338" s="132"/>
      <c r="J338" s="2"/>
    </row>
    <row r="339" spans="1:10" ht="19.5" thickBot="1">
      <c r="A339" s="122"/>
      <c r="B339" s="113"/>
      <c r="C339" s="240" t="s">
        <v>176</v>
      </c>
      <c r="D339" s="126"/>
      <c r="E339" s="126"/>
      <c r="F339" s="126"/>
      <c r="G339" s="126"/>
      <c r="H339" s="126"/>
      <c r="I339" s="127"/>
      <c r="J339" s="2"/>
    </row>
    <row r="340" spans="1:10" ht="19.5" thickBot="1">
      <c r="A340" s="176">
        <v>1</v>
      </c>
      <c r="B340" s="114" t="s">
        <v>129</v>
      </c>
      <c r="C340" s="272" t="s">
        <v>98</v>
      </c>
      <c r="D340" s="19">
        <f t="shared" ref="D340:I340" si="40">SUM(D341:D348)</f>
        <v>194.2</v>
      </c>
      <c r="E340" s="74">
        <f t="shared" si="40"/>
        <v>160</v>
      </c>
      <c r="F340" s="74">
        <f t="shared" si="40"/>
        <v>3.02</v>
      </c>
      <c r="G340" s="74">
        <f t="shared" si="40"/>
        <v>4.13</v>
      </c>
      <c r="H340" s="95">
        <f t="shared" si="40"/>
        <v>16.84</v>
      </c>
      <c r="I340" s="135">
        <f t="shared" si="40"/>
        <v>105.76</v>
      </c>
      <c r="J340" s="2"/>
    </row>
    <row r="341" spans="1:10">
      <c r="A341" s="106"/>
      <c r="B341" s="198" t="s">
        <v>101</v>
      </c>
      <c r="C341" s="285"/>
      <c r="D341" s="96">
        <v>80</v>
      </c>
      <c r="E341" s="75">
        <v>64</v>
      </c>
      <c r="F341" s="75">
        <v>1.0900000000000001</v>
      </c>
      <c r="G341" s="75">
        <v>0</v>
      </c>
      <c r="H341" s="75">
        <v>6.91</v>
      </c>
      <c r="I341" s="10">
        <v>27.52</v>
      </c>
      <c r="J341" s="2"/>
    </row>
    <row r="342" spans="1:10">
      <c r="A342" s="109"/>
      <c r="B342" s="305" t="s">
        <v>15</v>
      </c>
      <c r="C342" s="282"/>
      <c r="D342" s="66">
        <v>40</v>
      </c>
      <c r="E342" s="69">
        <v>28.8</v>
      </c>
      <c r="F342" s="69">
        <v>0.57999999999999996</v>
      </c>
      <c r="G342" s="69">
        <v>0.03</v>
      </c>
      <c r="H342" s="69">
        <v>5.47</v>
      </c>
      <c r="I342" s="99">
        <v>23.04</v>
      </c>
      <c r="J342" s="2"/>
    </row>
    <row r="343" spans="1:10">
      <c r="A343" s="109"/>
      <c r="B343" s="104" t="s">
        <v>14</v>
      </c>
      <c r="C343" s="274"/>
      <c r="D343" s="66">
        <v>30</v>
      </c>
      <c r="E343" s="69">
        <v>24</v>
      </c>
      <c r="F343" s="69">
        <v>0.31</v>
      </c>
      <c r="G343" s="69">
        <v>0.02</v>
      </c>
      <c r="H343" s="69">
        <v>1.68</v>
      </c>
      <c r="I343" s="70">
        <v>9.84</v>
      </c>
      <c r="J343" s="2"/>
    </row>
    <row r="344" spans="1:10">
      <c r="A344" s="109"/>
      <c r="B344" s="104" t="s">
        <v>194</v>
      </c>
      <c r="C344" s="274"/>
      <c r="D344" s="66">
        <v>15</v>
      </c>
      <c r="E344" s="69">
        <v>15</v>
      </c>
      <c r="F344" s="69">
        <v>0.75</v>
      </c>
      <c r="G344" s="69">
        <v>0.03</v>
      </c>
      <c r="H344" s="69">
        <v>1.95</v>
      </c>
      <c r="I344" s="494">
        <v>6</v>
      </c>
      <c r="J344" s="2"/>
    </row>
    <row r="345" spans="1:10">
      <c r="A345" s="109"/>
      <c r="B345" s="108" t="s">
        <v>153</v>
      </c>
      <c r="C345" s="275"/>
      <c r="D345" s="102">
        <v>20</v>
      </c>
      <c r="E345" s="72">
        <v>20</v>
      </c>
      <c r="F345" s="72">
        <v>0.2</v>
      </c>
      <c r="G345" s="72">
        <v>0.04</v>
      </c>
      <c r="H345" s="72">
        <v>0.6</v>
      </c>
      <c r="I345" s="511">
        <v>2.4</v>
      </c>
      <c r="J345" s="2"/>
    </row>
    <row r="346" spans="1:10">
      <c r="A346" s="109"/>
      <c r="B346" s="108" t="s">
        <v>40</v>
      </c>
      <c r="C346" s="275"/>
      <c r="D346" s="102">
        <v>5</v>
      </c>
      <c r="E346" s="72">
        <v>4</v>
      </c>
      <c r="F346" s="72">
        <v>0.09</v>
      </c>
      <c r="G346" s="72">
        <v>0.01</v>
      </c>
      <c r="H346" s="72">
        <v>0.23</v>
      </c>
      <c r="I346" s="73">
        <v>0.96</v>
      </c>
      <c r="J346" s="2"/>
    </row>
    <row r="347" spans="1:10">
      <c r="A347" s="109"/>
      <c r="B347" s="419" t="s">
        <v>192</v>
      </c>
      <c r="C347" s="274"/>
      <c r="D347" s="102">
        <v>0.2</v>
      </c>
      <c r="E347" s="72">
        <v>0.2</v>
      </c>
      <c r="F347" s="72">
        <v>0</v>
      </c>
      <c r="G347" s="72">
        <v>0</v>
      </c>
      <c r="H347" s="72">
        <v>0</v>
      </c>
      <c r="I347" s="73">
        <v>0</v>
      </c>
      <c r="J347" s="2"/>
    </row>
    <row r="348" spans="1:10" ht="19.5" thickBot="1">
      <c r="A348" s="423"/>
      <c r="B348" s="107" t="s">
        <v>36</v>
      </c>
      <c r="C348" s="287"/>
      <c r="D348" s="263">
        <v>4</v>
      </c>
      <c r="E348" s="76">
        <v>4</v>
      </c>
      <c r="F348" s="76">
        <v>0</v>
      </c>
      <c r="G348" s="76">
        <v>4</v>
      </c>
      <c r="H348" s="76">
        <v>0</v>
      </c>
      <c r="I348" s="513">
        <v>36</v>
      </c>
      <c r="J348" s="2"/>
    </row>
    <row r="349" spans="1:10" ht="19.5" thickBot="1">
      <c r="A349" s="176">
        <v>2</v>
      </c>
      <c r="B349" s="115" t="s">
        <v>130</v>
      </c>
      <c r="C349" s="272" t="s">
        <v>109</v>
      </c>
      <c r="D349" s="292">
        <v>60</v>
      </c>
      <c r="E349" s="95">
        <v>52.2</v>
      </c>
      <c r="F349" s="74">
        <v>6.79</v>
      </c>
      <c r="G349" s="95">
        <v>5.22</v>
      </c>
      <c r="H349" s="95">
        <v>0.52</v>
      </c>
      <c r="I349" s="8">
        <v>74.650000000000006</v>
      </c>
      <c r="J349" s="2"/>
    </row>
    <row r="350" spans="1:10" ht="19.5" thickBot="1">
      <c r="A350" s="176">
        <v>3</v>
      </c>
      <c r="B350" s="65" t="s">
        <v>120</v>
      </c>
      <c r="C350" s="272" t="s">
        <v>80</v>
      </c>
      <c r="D350" s="431" t="s">
        <v>171</v>
      </c>
      <c r="E350" s="95">
        <f>SUM(E351:E352)</f>
        <v>13</v>
      </c>
      <c r="F350" s="95">
        <f>SUM(F351:F352)</f>
        <v>0.17</v>
      </c>
      <c r="G350" s="95">
        <f>SUM(G351:G352)</f>
        <v>0.27</v>
      </c>
      <c r="H350" s="95">
        <f>SUM(H351:H352)</f>
        <v>11.270000000000001</v>
      </c>
      <c r="I350" s="20">
        <f>SUM(I351:I352)</f>
        <v>48.07</v>
      </c>
      <c r="J350" s="2"/>
    </row>
    <row r="351" spans="1:10">
      <c r="A351" s="195"/>
      <c r="B351" s="428" t="s">
        <v>53</v>
      </c>
      <c r="C351" s="345"/>
      <c r="D351" s="429">
        <v>10</v>
      </c>
      <c r="E351" s="430">
        <v>10</v>
      </c>
      <c r="F351" s="430">
        <v>0.17</v>
      </c>
      <c r="G351" s="430">
        <v>0.27</v>
      </c>
      <c r="H351" s="430">
        <v>8.3000000000000007</v>
      </c>
      <c r="I351" s="10">
        <v>35.9</v>
      </c>
      <c r="J351" s="2"/>
    </row>
    <row r="352" spans="1:10" ht="19.5" thickBot="1">
      <c r="A352" s="188"/>
      <c r="B352" s="427" t="s">
        <v>7</v>
      </c>
      <c r="C352" s="273"/>
      <c r="D352" s="124">
        <v>3</v>
      </c>
      <c r="E352" s="223">
        <v>3</v>
      </c>
      <c r="F352" s="159">
        <v>0</v>
      </c>
      <c r="G352" s="159">
        <v>0</v>
      </c>
      <c r="H352" s="159">
        <v>2.97</v>
      </c>
      <c r="I352" s="425">
        <v>12.17</v>
      </c>
      <c r="J352" s="2"/>
    </row>
    <row r="353" spans="1:10" ht="19.5" thickBot="1">
      <c r="A353" s="176">
        <v>4</v>
      </c>
      <c r="B353" s="482" t="s">
        <v>123</v>
      </c>
      <c r="C353" s="272" t="s">
        <v>142</v>
      </c>
      <c r="D353" s="55">
        <f t="shared" ref="D353:I353" si="41">D354+D355</f>
        <v>50</v>
      </c>
      <c r="E353" s="74">
        <f t="shared" si="41"/>
        <v>49.6</v>
      </c>
      <c r="F353" s="74">
        <f t="shared" si="41"/>
        <v>5.74</v>
      </c>
      <c r="G353" s="74">
        <f t="shared" si="41"/>
        <v>3.07</v>
      </c>
      <c r="H353" s="95">
        <f t="shared" si="41"/>
        <v>19.2</v>
      </c>
      <c r="I353" s="8">
        <f t="shared" si="41"/>
        <v>144.05000000000001</v>
      </c>
      <c r="J353" s="2"/>
    </row>
    <row r="354" spans="1:10">
      <c r="A354" s="195"/>
      <c r="B354" s="481" t="s">
        <v>82</v>
      </c>
      <c r="C354" s="276"/>
      <c r="D354" s="96">
        <v>40</v>
      </c>
      <c r="E354" s="75">
        <v>40</v>
      </c>
      <c r="F354" s="75">
        <v>3.24</v>
      </c>
      <c r="G354" s="75">
        <v>0.48</v>
      </c>
      <c r="H354" s="75">
        <v>19.2</v>
      </c>
      <c r="I354" s="10">
        <v>106.8</v>
      </c>
      <c r="J354" s="2"/>
    </row>
    <row r="355" spans="1:10" ht="19.5" thickBot="1">
      <c r="A355" s="415"/>
      <c r="B355" s="483" t="s">
        <v>83</v>
      </c>
      <c r="C355" s="278"/>
      <c r="D355" s="66">
        <v>10</v>
      </c>
      <c r="E355" s="69">
        <v>9.6</v>
      </c>
      <c r="F355" s="72">
        <v>2.5</v>
      </c>
      <c r="G355" s="72">
        <v>2.59</v>
      </c>
      <c r="H355" s="72">
        <v>0</v>
      </c>
      <c r="I355" s="73">
        <v>37.25</v>
      </c>
      <c r="J355" s="2"/>
    </row>
    <row r="356" spans="1:10" s="125" customFormat="1" ht="19.5" thickBot="1">
      <c r="A356" s="484"/>
      <c r="B356" s="392" t="s">
        <v>177</v>
      </c>
      <c r="C356" s="393"/>
      <c r="D356" s="394"/>
      <c r="E356" s="395"/>
      <c r="F356" s="502">
        <f>F340+F349+F350+F353</f>
        <v>15.72</v>
      </c>
      <c r="G356" s="503">
        <f>G340+G349+G350+G353</f>
        <v>12.69</v>
      </c>
      <c r="H356" s="502">
        <f>H340+H349+H350+H353</f>
        <v>47.83</v>
      </c>
      <c r="I356" s="504">
        <f>I340+I349+I350+I353</f>
        <v>372.53000000000003</v>
      </c>
    </row>
    <row r="357" spans="1:10" ht="19.5" thickBot="1">
      <c r="A357" s="454"/>
      <c r="B357" s="34" t="s">
        <v>31</v>
      </c>
      <c r="C357" s="233"/>
      <c r="D357" s="35"/>
      <c r="E357" s="35"/>
      <c r="F357" s="365">
        <f>F356+F337+F302+F298</f>
        <v>54.28</v>
      </c>
      <c r="G357" s="365">
        <f>G356+G337+G302+G298</f>
        <v>36.959999999999994</v>
      </c>
      <c r="H357" s="320">
        <f>H356+H337+H302+H298</f>
        <v>271.75</v>
      </c>
      <c r="I357" s="348">
        <f>I356+I337+I302+I298</f>
        <v>1259.8699999999999</v>
      </c>
      <c r="J357" s="2"/>
    </row>
    <row r="358" spans="1:10" ht="0.75" customHeight="1" thickBot="1">
      <c r="A358" s="51"/>
      <c r="B358" s="455"/>
      <c r="C358" s="456"/>
      <c r="D358" s="457"/>
      <c r="E358" s="457"/>
      <c r="F358" s="457"/>
      <c r="G358" s="457"/>
      <c r="H358" s="457"/>
      <c r="I358" s="458"/>
      <c r="J358" s="2"/>
    </row>
    <row r="359" spans="1:10" ht="18.75" customHeight="1">
      <c r="A359" s="534" t="s">
        <v>42</v>
      </c>
      <c r="B359" s="535"/>
      <c r="C359" s="535"/>
      <c r="D359" s="535"/>
      <c r="E359" s="535"/>
      <c r="F359" s="535"/>
      <c r="G359" s="535"/>
      <c r="H359" s="535"/>
      <c r="I359" s="536"/>
      <c r="J359" s="2"/>
    </row>
    <row r="360" spans="1:10" ht="19.5" customHeight="1" thickBot="1">
      <c r="A360" s="531" t="s">
        <v>11</v>
      </c>
      <c r="B360" s="532"/>
      <c r="C360" s="532"/>
      <c r="D360" s="532"/>
      <c r="E360" s="532"/>
      <c r="F360" s="532"/>
      <c r="G360" s="532"/>
      <c r="H360" s="532"/>
      <c r="I360" s="533"/>
      <c r="J360" s="2"/>
    </row>
    <row r="361" spans="1:10" ht="19.5" thickBot="1">
      <c r="A361" s="176">
        <v>1</v>
      </c>
      <c r="B361" s="65" t="s">
        <v>220</v>
      </c>
      <c r="C361" s="203" t="s">
        <v>98</v>
      </c>
      <c r="D361" s="19">
        <f>SUM(D362:D364)</f>
        <v>30</v>
      </c>
      <c r="E361" s="74">
        <f t="shared" ref="E361:I361" si="42">SUM(E362:E364)</f>
        <v>29.75</v>
      </c>
      <c r="F361" s="74">
        <f t="shared" si="42"/>
        <v>2.99</v>
      </c>
      <c r="G361" s="74">
        <f t="shared" si="42"/>
        <v>1.89</v>
      </c>
      <c r="H361" s="74">
        <f t="shared" si="42"/>
        <v>19.579999999999998</v>
      </c>
      <c r="I361" s="8">
        <f t="shared" si="42"/>
        <v>113.75</v>
      </c>
      <c r="J361" s="2"/>
    </row>
    <row r="362" spans="1:10">
      <c r="A362" s="63"/>
      <c r="B362" s="103" t="s">
        <v>221</v>
      </c>
      <c r="C362" s="285"/>
      <c r="D362" s="96">
        <v>25</v>
      </c>
      <c r="E362" s="75">
        <v>24.75</v>
      </c>
      <c r="F362" s="75">
        <v>2.97</v>
      </c>
      <c r="G362" s="75">
        <v>0.25</v>
      </c>
      <c r="H362" s="75">
        <v>16.579999999999998</v>
      </c>
      <c r="I362" s="10">
        <v>88.36</v>
      </c>
      <c r="J362" s="2"/>
    </row>
    <row r="363" spans="1:10">
      <c r="A363" s="63"/>
      <c r="B363" s="104" t="s">
        <v>187</v>
      </c>
      <c r="C363" s="274"/>
      <c r="D363" s="66">
        <v>2</v>
      </c>
      <c r="E363" s="69">
        <v>2</v>
      </c>
      <c r="F363" s="69">
        <v>0.02</v>
      </c>
      <c r="G363" s="69">
        <v>1.64</v>
      </c>
      <c r="H363" s="69">
        <v>0.03</v>
      </c>
      <c r="I363" s="70">
        <v>13.22</v>
      </c>
      <c r="J363" s="2"/>
    </row>
    <row r="364" spans="1:10" ht="19.5" thickBot="1">
      <c r="A364" s="63"/>
      <c r="B364" s="225" t="s">
        <v>7</v>
      </c>
      <c r="C364" s="277"/>
      <c r="D364" s="263">
        <v>3</v>
      </c>
      <c r="E364" s="76">
        <v>3</v>
      </c>
      <c r="F364" s="76">
        <v>0</v>
      </c>
      <c r="G364" s="76">
        <v>0</v>
      </c>
      <c r="H364" s="76">
        <v>2.97</v>
      </c>
      <c r="I364" s="71">
        <v>12.17</v>
      </c>
      <c r="J364" s="2"/>
    </row>
    <row r="365" spans="1:10" ht="19.5" thickBot="1">
      <c r="A365" s="486">
        <v>2</v>
      </c>
      <c r="B365" s="476" t="s">
        <v>202</v>
      </c>
      <c r="C365" s="272" t="s">
        <v>203</v>
      </c>
      <c r="D365" s="55">
        <v>50</v>
      </c>
      <c r="E365" s="74">
        <v>35</v>
      </c>
      <c r="F365" s="74">
        <v>0.35</v>
      </c>
      <c r="G365" s="74">
        <v>0</v>
      </c>
      <c r="H365" s="163">
        <v>2.1</v>
      </c>
      <c r="I365" s="20">
        <v>9.1</v>
      </c>
      <c r="J365" s="2"/>
    </row>
    <row r="366" spans="1:10" ht="19.5" thickBot="1">
      <c r="A366" s="63"/>
      <c r="B366" s="213" t="s">
        <v>146</v>
      </c>
      <c r="C366" s="277"/>
      <c r="D366" s="173">
        <v>50</v>
      </c>
      <c r="E366" s="40">
        <v>35</v>
      </c>
      <c r="F366" s="40">
        <v>0.35</v>
      </c>
      <c r="G366" s="40">
        <v>0</v>
      </c>
      <c r="H366" s="40">
        <v>2.1</v>
      </c>
      <c r="I366" s="41">
        <v>9.1</v>
      </c>
      <c r="J366" s="2"/>
    </row>
    <row r="367" spans="1:10" ht="19.5" thickBot="1">
      <c r="A367" s="181">
        <v>3</v>
      </c>
      <c r="B367" s="65" t="s">
        <v>135</v>
      </c>
      <c r="C367" s="203" t="s">
        <v>198</v>
      </c>
      <c r="D367" s="19">
        <f t="shared" ref="D367:I367" si="43">SUM(D368:D370)</f>
        <v>60</v>
      </c>
      <c r="E367" s="74">
        <f t="shared" si="43"/>
        <v>59.6</v>
      </c>
      <c r="F367" s="74">
        <f t="shared" si="43"/>
        <v>5.82</v>
      </c>
      <c r="G367" s="74">
        <f t="shared" si="43"/>
        <v>11.27</v>
      </c>
      <c r="H367" s="74">
        <f t="shared" si="43"/>
        <v>19.329999999999998</v>
      </c>
      <c r="I367" s="8">
        <f t="shared" si="43"/>
        <v>210.14999999999998</v>
      </c>
      <c r="J367" s="2"/>
    </row>
    <row r="368" spans="1:10">
      <c r="A368" s="63"/>
      <c r="B368" s="166" t="s">
        <v>95</v>
      </c>
      <c r="C368" s="285"/>
      <c r="D368" s="96">
        <v>40</v>
      </c>
      <c r="E368" s="75">
        <v>40</v>
      </c>
      <c r="F368" s="75">
        <v>3.24</v>
      </c>
      <c r="G368" s="75">
        <v>0.48</v>
      </c>
      <c r="H368" s="75">
        <v>19.2</v>
      </c>
      <c r="I368" s="10">
        <v>106.8</v>
      </c>
      <c r="J368" s="2"/>
    </row>
    <row r="369" spans="1:17">
      <c r="A369" s="63"/>
      <c r="B369" s="166" t="s">
        <v>187</v>
      </c>
      <c r="C369" s="276"/>
      <c r="D369" s="96">
        <v>10</v>
      </c>
      <c r="E369" s="75">
        <v>10</v>
      </c>
      <c r="F369" s="75">
        <v>0.08</v>
      </c>
      <c r="G369" s="75">
        <v>8.1999999999999993</v>
      </c>
      <c r="H369" s="75">
        <v>0.13</v>
      </c>
      <c r="I369" s="10">
        <v>66.099999999999994</v>
      </c>
      <c r="J369" s="2"/>
    </row>
    <row r="370" spans="1:17" ht="19.5" thickBot="1">
      <c r="A370" s="63"/>
      <c r="B370" s="166" t="s">
        <v>83</v>
      </c>
      <c r="C370" s="287"/>
      <c r="D370" s="96">
        <v>10</v>
      </c>
      <c r="E370" s="75">
        <v>9.6</v>
      </c>
      <c r="F370" s="75">
        <v>2.5</v>
      </c>
      <c r="G370" s="75">
        <v>2.59</v>
      </c>
      <c r="H370" s="75">
        <v>0</v>
      </c>
      <c r="I370" s="10">
        <v>37.25</v>
      </c>
      <c r="J370" s="2"/>
    </row>
    <row r="371" spans="1:17" ht="19.5" thickBot="1">
      <c r="A371" s="181">
        <v>4</v>
      </c>
      <c r="B371" s="65" t="s">
        <v>124</v>
      </c>
      <c r="C371" s="203" t="s">
        <v>80</v>
      </c>
      <c r="D371" s="19">
        <f t="shared" ref="D371:I371" si="44">SUM(D372:D374)</f>
        <v>14.02</v>
      </c>
      <c r="E371" s="74">
        <f t="shared" si="44"/>
        <v>10.02</v>
      </c>
      <c r="F371" s="74">
        <f t="shared" si="44"/>
        <v>0.06</v>
      </c>
      <c r="G371" s="74">
        <f t="shared" si="44"/>
        <v>0.02</v>
      </c>
      <c r="H371" s="74">
        <f t="shared" si="44"/>
        <v>4.5</v>
      </c>
      <c r="I371" s="293">
        <f t="shared" si="44"/>
        <v>17.97</v>
      </c>
      <c r="J371" s="2"/>
    </row>
    <row r="372" spans="1:17">
      <c r="A372" s="63"/>
      <c r="B372" s="166" t="s">
        <v>117</v>
      </c>
      <c r="C372" s="285"/>
      <c r="D372" s="96">
        <v>0.02</v>
      </c>
      <c r="E372" s="75">
        <v>0.02</v>
      </c>
      <c r="F372" s="75">
        <v>0</v>
      </c>
      <c r="G372" s="75">
        <v>0</v>
      </c>
      <c r="H372" s="75">
        <v>0</v>
      </c>
      <c r="I372" s="10">
        <v>0</v>
      </c>
      <c r="J372" s="2"/>
    </row>
    <row r="373" spans="1:17">
      <c r="A373" s="63"/>
      <c r="B373" s="225" t="s">
        <v>7</v>
      </c>
      <c r="C373" s="274"/>
      <c r="D373" s="66">
        <v>4</v>
      </c>
      <c r="E373" s="69">
        <v>4</v>
      </c>
      <c r="F373" s="69">
        <v>0</v>
      </c>
      <c r="G373" s="69">
        <v>0</v>
      </c>
      <c r="H373" s="69">
        <v>3.96</v>
      </c>
      <c r="I373" s="70">
        <v>16.23</v>
      </c>
      <c r="J373" s="2"/>
    </row>
    <row r="374" spans="1:17" ht="19.5" thickBot="1">
      <c r="A374" s="63"/>
      <c r="B374" s="107" t="s">
        <v>125</v>
      </c>
      <c r="C374" s="287"/>
      <c r="D374" s="173">
        <v>10</v>
      </c>
      <c r="E374" s="40">
        <v>6</v>
      </c>
      <c r="F374" s="40">
        <v>0.06</v>
      </c>
      <c r="G374" s="40">
        <v>0.02</v>
      </c>
      <c r="H374" s="40">
        <v>0.54</v>
      </c>
      <c r="I374" s="41">
        <v>1.74</v>
      </c>
      <c r="J374" s="2"/>
    </row>
    <row r="375" spans="1:17" ht="19.5" thickBot="1">
      <c r="A375" s="29"/>
      <c r="B375" s="79" t="s">
        <v>25</v>
      </c>
      <c r="C375" s="232"/>
      <c r="D375" s="32"/>
      <c r="E375" s="32"/>
      <c r="F375" s="291">
        <f>SUM(F361+F365+F367+F371)</f>
        <v>9.2200000000000006</v>
      </c>
      <c r="G375" s="136">
        <f>SUM(G361+G365+G367+G371)</f>
        <v>13.18</v>
      </c>
      <c r="H375" s="373">
        <f>SUM(H361+H365+H367+H371)</f>
        <v>45.51</v>
      </c>
      <c r="I375" s="136">
        <f>SUM(I361+I365+I367+I371)</f>
        <v>350.97</v>
      </c>
      <c r="J375" s="2"/>
    </row>
    <row r="376" spans="1:17" ht="19.5" thickBot="1">
      <c r="A376" s="37"/>
      <c r="B376" s="38"/>
      <c r="C376" s="235"/>
      <c r="D376" s="38"/>
      <c r="E376" s="38"/>
      <c r="F376" s="38"/>
      <c r="G376" s="38"/>
      <c r="H376" s="38"/>
      <c r="I376" s="39"/>
      <c r="J376" s="2"/>
      <c r="K376" s="6"/>
      <c r="L376" s="6"/>
      <c r="M376" s="6"/>
      <c r="N376" s="6"/>
      <c r="O376" s="6"/>
      <c r="P376" s="6"/>
      <c r="Q376" s="6"/>
    </row>
    <row r="377" spans="1:17" ht="19.5" thickBot="1">
      <c r="A377" s="550" t="s">
        <v>78</v>
      </c>
      <c r="B377" s="551"/>
      <c r="C377" s="551"/>
      <c r="D377" s="551"/>
      <c r="E377" s="551"/>
      <c r="F377" s="551"/>
      <c r="G377" s="551"/>
      <c r="H377" s="551"/>
      <c r="I377" s="552"/>
      <c r="J377" s="2"/>
    </row>
    <row r="378" spans="1:17" ht="19.5" thickBot="1">
      <c r="A378" s="294">
        <v>1</v>
      </c>
      <c r="B378" s="65" t="s">
        <v>137</v>
      </c>
      <c r="C378" s="376" t="s">
        <v>248</v>
      </c>
      <c r="D378" s="55">
        <v>200</v>
      </c>
      <c r="E378" s="74">
        <v>176</v>
      </c>
      <c r="F378" s="74">
        <v>0.7</v>
      </c>
      <c r="G378" s="74">
        <v>0</v>
      </c>
      <c r="H378" s="74">
        <v>19.89</v>
      </c>
      <c r="I378" s="20">
        <v>82.72</v>
      </c>
      <c r="J378" s="2"/>
    </row>
    <row r="379" spans="1:17" ht="19.5" thickBot="1">
      <c r="A379" s="202"/>
      <c r="B379" s="65" t="s">
        <v>247</v>
      </c>
      <c r="C379" s="376"/>
      <c r="D379" s="509">
        <v>10</v>
      </c>
      <c r="E379" s="95">
        <v>10</v>
      </c>
      <c r="F379" s="209">
        <v>2</v>
      </c>
      <c r="G379" s="209">
        <v>7</v>
      </c>
      <c r="H379" s="95">
        <v>1.72</v>
      </c>
      <c r="I379" s="228">
        <v>65.5</v>
      </c>
      <c r="J379" s="2"/>
    </row>
    <row r="380" spans="1:17" ht="19.5" thickBot="1">
      <c r="A380" s="162"/>
      <c r="B380" s="161" t="s">
        <v>88</v>
      </c>
      <c r="C380" s="272"/>
      <c r="D380" s="89"/>
      <c r="E380" s="89"/>
      <c r="F380" s="514">
        <v>2.7</v>
      </c>
      <c r="G380" s="210">
        <v>7</v>
      </c>
      <c r="H380" s="292">
        <v>21.61</v>
      </c>
      <c r="I380" s="319">
        <v>148.22</v>
      </c>
      <c r="J380" s="2"/>
    </row>
    <row r="381" spans="1:17" ht="19.5" thickBot="1">
      <c r="A381" s="21"/>
      <c r="B381" s="22"/>
      <c r="C381" s="242"/>
      <c r="D381" s="23"/>
      <c r="E381" s="23"/>
      <c r="F381" s="23"/>
      <c r="G381" s="23"/>
      <c r="H381" s="23"/>
      <c r="I381" s="24"/>
      <c r="J381" s="2"/>
    </row>
    <row r="382" spans="1:17" ht="19.5" thickBot="1">
      <c r="A382" s="553" t="s">
        <v>13</v>
      </c>
      <c r="B382" s="554"/>
      <c r="C382" s="554"/>
      <c r="D382" s="554"/>
      <c r="E382" s="554"/>
      <c r="F382" s="554"/>
      <c r="G382" s="554"/>
      <c r="H382" s="554"/>
      <c r="I382" s="555"/>
      <c r="J382" s="2"/>
    </row>
    <row r="383" spans="1:17" ht="19.5" thickBot="1">
      <c r="A383" s="176">
        <v>1</v>
      </c>
      <c r="B383" s="67" t="s">
        <v>71</v>
      </c>
      <c r="C383" s="272" t="s">
        <v>108</v>
      </c>
      <c r="D383" s="19">
        <v>35</v>
      </c>
      <c r="E383" s="74">
        <f>SUM(E384:E384)</f>
        <v>28.5</v>
      </c>
      <c r="F383" s="74">
        <f>SUM(F384:F384)</f>
        <v>0.17</v>
      </c>
      <c r="G383" s="74">
        <f>SUM(G384:G384)</f>
        <v>0</v>
      </c>
      <c r="H383" s="74">
        <f>SUM(H384:H384)</f>
        <v>1.2</v>
      </c>
      <c r="I383" s="8">
        <f>SUM(I384:I384)</f>
        <v>5.13</v>
      </c>
      <c r="J383" s="2"/>
    </row>
    <row r="384" spans="1:17" ht="19.5" thickBot="1">
      <c r="A384" s="145"/>
      <c r="B384" s="305" t="s">
        <v>99</v>
      </c>
      <c r="C384" s="306"/>
      <c r="D384" s="66">
        <v>30</v>
      </c>
      <c r="E384" s="69">
        <v>28.5</v>
      </c>
      <c r="F384" s="69">
        <v>0.17</v>
      </c>
      <c r="G384" s="69">
        <v>0</v>
      </c>
      <c r="H384" s="69">
        <v>1.2</v>
      </c>
      <c r="I384" s="70">
        <v>5.13</v>
      </c>
      <c r="J384" s="2"/>
    </row>
    <row r="385" spans="1:19" ht="19.5" thickBot="1">
      <c r="A385" s="176">
        <v>2</v>
      </c>
      <c r="B385" s="82" t="s">
        <v>229</v>
      </c>
      <c r="C385" s="272" t="s">
        <v>162</v>
      </c>
      <c r="D385" s="55">
        <f t="shared" ref="D385:I385" si="45">SUM(D386:D395)</f>
        <v>136.80000000000001</v>
      </c>
      <c r="E385" s="74">
        <f t="shared" si="45"/>
        <v>101.71000000000001</v>
      </c>
      <c r="F385" s="74">
        <f t="shared" si="45"/>
        <v>9.5200000000000014</v>
      </c>
      <c r="G385" s="74">
        <f t="shared" si="45"/>
        <v>4.38</v>
      </c>
      <c r="H385" s="74">
        <f t="shared" si="45"/>
        <v>3.5900000000000003</v>
      </c>
      <c r="I385" s="8">
        <f t="shared" si="45"/>
        <v>90.28</v>
      </c>
      <c r="J385" s="2"/>
    </row>
    <row r="386" spans="1:19">
      <c r="A386" s="63"/>
      <c r="B386" s="151" t="s">
        <v>222</v>
      </c>
      <c r="C386" s="285"/>
      <c r="D386" s="101">
        <v>50</v>
      </c>
      <c r="E386" s="97">
        <v>35</v>
      </c>
      <c r="F386" s="97">
        <v>8.75</v>
      </c>
      <c r="G386" s="97">
        <v>0.7</v>
      </c>
      <c r="H386" s="97">
        <v>0.35</v>
      </c>
      <c r="I386" s="100">
        <v>39.9</v>
      </c>
      <c r="J386" s="2"/>
    </row>
    <row r="387" spans="1:19">
      <c r="A387" s="63"/>
      <c r="B387" s="270" t="s">
        <v>16</v>
      </c>
      <c r="C387" s="276"/>
      <c r="D387" s="96">
        <v>5</v>
      </c>
      <c r="E387" s="75">
        <v>4.2</v>
      </c>
      <c r="F387" s="75">
        <v>7.0000000000000007E-2</v>
      </c>
      <c r="G387" s="75">
        <v>0.01</v>
      </c>
      <c r="H387" s="75">
        <v>0.42</v>
      </c>
      <c r="I387" s="10">
        <v>1.76</v>
      </c>
      <c r="J387" s="2"/>
    </row>
    <row r="388" spans="1:19">
      <c r="A388" s="63"/>
      <c r="B388" s="269" t="s">
        <v>92</v>
      </c>
      <c r="C388" s="274"/>
      <c r="D388" s="66">
        <v>50</v>
      </c>
      <c r="E388" s="69">
        <v>35</v>
      </c>
      <c r="F388" s="69">
        <v>0.25</v>
      </c>
      <c r="G388" s="69">
        <v>7.0000000000000007E-2</v>
      </c>
      <c r="H388" s="69">
        <v>1.05</v>
      </c>
      <c r="I388" s="70">
        <v>5.6</v>
      </c>
      <c r="J388" s="2"/>
    </row>
    <row r="389" spans="1:19">
      <c r="A389" s="63"/>
      <c r="B389" s="269" t="s">
        <v>16</v>
      </c>
      <c r="C389" s="274"/>
      <c r="D389" s="66">
        <v>10</v>
      </c>
      <c r="E389" s="69">
        <v>8.4</v>
      </c>
      <c r="F389" s="69">
        <v>0.14000000000000001</v>
      </c>
      <c r="G389" s="69">
        <v>0.02</v>
      </c>
      <c r="H389" s="69">
        <v>0.84</v>
      </c>
      <c r="I389" s="70">
        <v>3.53</v>
      </c>
      <c r="J389" s="2"/>
    </row>
    <row r="390" spans="1:19">
      <c r="A390" s="63"/>
      <c r="B390" s="269" t="s">
        <v>14</v>
      </c>
      <c r="C390" s="274"/>
      <c r="D390" s="66">
        <v>10</v>
      </c>
      <c r="E390" s="69">
        <v>8</v>
      </c>
      <c r="F390" s="69">
        <v>0.1</v>
      </c>
      <c r="G390" s="69">
        <v>0.01</v>
      </c>
      <c r="H390" s="69">
        <v>0.56000000000000005</v>
      </c>
      <c r="I390" s="70">
        <v>3.28</v>
      </c>
      <c r="J390" s="2"/>
    </row>
    <row r="391" spans="1:19">
      <c r="A391" s="63"/>
      <c r="B391" s="269" t="s">
        <v>91</v>
      </c>
      <c r="C391" s="274"/>
      <c r="D391" s="66">
        <v>3</v>
      </c>
      <c r="E391" s="69">
        <v>2.31</v>
      </c>
      <c r="F391" s="69">
        <v>0.06</v>
      </c>
      <c r="G391" s="69">
        <v>0</v>
      </c>
      <c r="H391" s="69">
        <v>0.2</v>
      </c>
      <c r="I391" s="70">
        <v>0.8</v>
      </c>
      <c r="J391" s="2"/>
    </row>
    <row r="392" spans="1:19">
      <c r="A392" s="63"/>
      <c r="B392" s="269" t="s">
        <v>37</v>
      </c>
      <c r="C392" s="274"/>
      <c r="D392" s="66">
        <v>2</v>
      </c>
      <c r="E392" s="69">
        <v>2</v>
      </c>
      <c r="F392" s="69">
        <v>0</v>
      </c>
      <c r="G392" s="69">
        <v>2</v>
      </c>
      <c r="H392" s="69">
        <v>0</v>
      </c>
      <c r="I392" s="70">
        <v>18</v>
      </c>
      <c r="J392" s="2"/>
    </row>
    <row r="393" spans="1:19">
      <c r="A393" s="63"/>
      <c r="B393" s="269" t="s">
        <v>187</v>
      </c>
      <c r="C393" s="274"/>
      <c r="D393" s="66">
        <v>1</v>
      </c>
      <c r="E393" s="69">
        <v>1</v>
      </c>
      <c r="F393" s="69">
        <v>0.01</v>
      </c>
      <c r="G393" s="69">
        <v>0.82</v>
      </c>
      <c r="H393" s="69">
        <v>0.01</v>
      </c>
      <c r="I393" s="70">
        <v>6.61</v>
      </c>
      <c r="J393" s="2"/>
    </row>
    <row r="394" spans="1:19">
      <c r="A394" s="63"/>
      <c r="B394" s="269" t="s">
        <v>192</v>
      </c>
      <c r="C394" s="274"/>
      <c r="D394" s="66">
        <v>0.8</v>
      </c>
      <c r="E394" s="69">
        <v>0.8</v>
      </c>
      <c r="F394" s="69">
        <v>0</v>
      </c>
      <c r="G394" s="69">
        <v>0</v>
      </c>
      <c r="H394" s="69">
        <v>0</v>
      </c>
      <c r="I394" s="70">
        <v>0</v>
      </c>
      <c r="J394" s="2"/>
    </row>
    <row r="395" spans="1:19" ht="19.5" thickBot="1">
      <c r="A395" s="63"/>
      <c r="B395" s="258" t="s">
        <v>191</v>
      </c>
      <c r="C395" s="278"/>
      <c r="D395" s="263">
        <v>5</v>
      </c>
      <c r="E395" s="76">
        <v>5</v>
      </c>
      <c r="F395" s="76">
        <v>0.14000000000000001</v>
      </c>
      <c r="G395" s="76">
        <v>0.75</v>
      </c>
      <c r="H395" s="76">
        <v>0.16</v>
      </c>
      <c r="I395" s="71">
        <v>10.8</v>
      </c>
      <c r="J395" s="2"/>
      <c r="R395" s="6"/>
      <c r="S395" s="6"/>
    </row>
    <row r="396" spans="1:19" ht="19.5" thickBot="1">
      <c r="A396" s="176">
        <v>3</v>
      </c>
      <c r="B396" s="304" t="s">
        <v>230</v>
      </c>
      <c r="C396" s="376" t="s">
        <v>155</v>
      </c>
      <c r="D396" s="55">
        <f t="shared" ref="D396:I396" si="46">SUM(D397:D403)</f>
        <v>232.8</v>
      </c>
      <c r="E396" s="74">
        <f t="shared" si="46"/>
        <v>179.20000000000002</v>
      </c>
      <c r="F396" s="74">
        <f t="shared" si="46"/>
        <v>18.480000000000004</v>
      </c>
      <c r="G396" s="74">
        <f t="shared" si="46"/>
        <v>3.4699999999999998</v>
      </c>
      <c r="H396" s="95">
        <f t="shared" si="46"/>
        <v>6.72</v>
      </c>
      <c r="I396" s="8">
        <f t="shared" si="46"/>
        <v>131.31</v>
      </c>
      <c r="J396" s="2"/>
    </row>
    <row r="397" spans="1:19" s="465" customFormat="1">
      <c r="A397" s="460"/>
      <c r="B397" s="461" t="s">
        <v>222</v>
      </c>
      <c r="C397" s="462"/>
      <c r="D397" s="471">
        <v>100</v>
      </c>
      <c r="E397" s="472">
        <v>70</v>
      </c>
      <c r="F397" s="463">
        <v>17.5</v>
      </c>
      <c r="G397" s="463">
        <v>1.4</v>
      </c>
      <c r="H397" s="463">
        <v>0.7</v>
      </c>
      <c r="I397" s="464">
        <v>79.8</v>
      </c>
    </row>
    <row r="398" spans="1:19">
      <c r="A398" s="109"/>
      <c r="B398" s="270" t="s">
        <v>100</v>
      </c>
      <c r="C398" s="276"/>
      <c r="D398" s="96">
        <v>100</v>
      </c>
      <c r="E398" s="75">
        <v>80</v>
      </c>
      <c r="F398" s="75">
        <v>0.64</v>
      </c>
      <c r="G398" s="75">
        <v>0</v>
      </c>
      <c r="H398" s="75">
        <v>4.32</v>
      </c>
      <c r="I398" s="10">
        <v>24.8</v>
      </c>
      <c r="J398" s="2"/>
    </row>
    <row r="399" spans="1:19">
      <c r="A399" s="109"/>
      <c r="B399" s="280" t="s">
        <v>16</v>
      </c>
      <c r="C399" s="274"/>
      <c r="D399" s="96">
        <v>10</v>
      </c>
      <c r="E399" s="75">
        <v>8.4</v>
      </c>
      <c r="F399" s="75">
        <v>0.14000000000000001</v>
      </c>
      <c r="G399" s="75">
        <v>0.02</v>
      </c>
      <c r="H399" s="75">
        <v>0.84</v>
      </c>
      <c r="I399" s="10">
        <v>3.53</v>
      </c>
      <c r="J399" s="2"/>
    </row>
    <row r="400" spans="1:19">
      <c r="A400" s="109"/>
      <c r="B400" s="269" t="s">
        <v>14</v>
      </c>
      <c r="C400" s="274"/>
      <c r="D400" s="66">
        <v>10</v>
      </c>
      <c r="E400" s="69">
        <v>8</v>
      </c>
      <c r="F400" s="69">
        <v>0.1</v>
      </c>
      <c r="G400" s="69">
        <v>0.01</v>
      </c>
      <c r="H400" s="69">
        <v>0.56000000000000005</v>
      </c>
      <c r="I400" s="70">
        <v>3.28</v>
      </c>
      <c r="J400" s="2"/>
    </row>
    <row r="401" spans="1:10">
      <c r="A401" s="109"/>
      <c r="B401" s="269" t="s">
        <v>38</v>
      </c>
      <c r="C401" s="274"/>
      <c r="D401" s="66">
        <v>10</v>
      </c>
      <c r="E401" s="69">
        <v>10</v>
      </c>
      <c r="F401" s="69">
        <v>0.1</v>
      </c>
      <c r="G401" s="69">
        <v>0.04</v>
      </c>
      <c r="H401" s="69">
        <v>0.3</v>
      </c>
      <c r="I401" s="70">
        <v>1.9</v>
      </c>
      <c r="J401" s="2"/>
    </row>
    <row r="402" spans="1:10">
      <c r="A402" s="109"/>
      <c r="B402" s="269" t="s">
        <v>37</v>
      </c>
      <c r="C402" s="274"/>
      <c r="D402" s="66">
        <v>2</v>
      </c>
      <c r="E402" s="69">
        <v>2</v>
      </c>
      <c r="F402" s="69">
        <v>0</v>
      </c>
      <c r="G402" s="69">
        <v>2</v>
      </c>
      <c r="H402" s="69">
        <v>0</v>
      </c>
      <c r="I402" s="70">
        <v>18</v>
      </c>
      <c r="J402" s="2"/>
    </row>
    <row r="403" spans="1:10" ht="19.5" thickBot="1">
      <c r="A403" s="110"/>
      <c r="B403" s="252" t="s">
        <v>192</v>
      </c>
      <c r="C403" s="278"/>
      <c r="D403" s="102">
        <v>0.8</v>
      </c>
      <c r="E403" s="72">
        <v>0.8</v>
      </c>
      <c r="F403" s="72">
        <v>0</v>
      </c>
      <c r="G403" s="72">
        <v>0</v>
      </c>
      <c r="H403" s="72">
        <v>0</v>
      </c>
      <c r="I403" s="73">
        <v>0</v>
      </c>
      <c r="J403" s="2"/>
    </row>
    <row r="404" spans="1:10" ht="19.5" thickBot="1">
      <c r="A404" s="176">
        <v>4</v>
      </c>
      <c r="B404" s="116" t="s">
        <v>120</v>
      </c>
      <c r="C404" s="272" t="s">
        <v>155</v>
      </c>
      <c r="D404" s="55">
        <f t="shared" ref="D404:I404" si="47">D405+D406</f>
        <v>13</v>
      </c>
      <c r="E404" s="74">
        <f t="shared" si="47"/>
        <v>13</v>
      </c>
      <c r="F404" s="74">
        <f t="shared" si="47"/>
        <v>0.17</v>
      </c>
      <c r="G404" s="74">
        <f t="shared" si="47"/>
        <v>0.27</v>
      </c>
      <c r="H404" s="74">
        <f t="shared" si="47"/>
        <v>11.270000000000001</v>
      </c>
      <c r="I404" s="20">
        <f t="shared" si="47"/>
        <v>48.07</v>
      </c>
      <c r="J404" s="2"/>
    </row>
    <row r="405" spans="1:10">
      <c r="A405" s="144"/>
      <c r="B405" s="307" t="s">
        <v>53</v>
      </c>
      <c r="C405" s="281"/>
      <c r="D405" s="96">
        <v>10</v>
      </c>
      <c r="E405" s="414">
        <v>10</v>
      </c>
      <c r="F405" s="75">
        <v>0.17</v>
      </c>
      <c r="G405" s="75">
        <v>0.27</v>
      </c>
      <c r="H405" s="75">
        <v>8.3000000000000007</v>
      </c>
      <c r="I405" s="10">
        <v>35.9</v>
      </c>
      <c r="J405" s="2"/>
    </row>
    <row r="406" spans="1:10" ht="19.5" thickBot="1">
      <c r="A406" s="146"/>
      <c r="B406" s="308" t="s">
        <v>7</v>
      </c>
      <c r="C406" s="309"/>
      <c r="D406" s="102">
        <v>3</v>
      </c>
      <c r="E406" s="72">
        <v>3</v>
      </c>
      <c r="F406" s="76">
        <v>0</v>
      </c>
      <c r="G406" s="72">
        <v>0</v>
      </c>
      <c r="H406" s="72">
        <v>2.97</v>
      </c>
      <c r="I406" s="73">
        <v>12.17</v>
      </c>
      <c r="J406" s="2"/>
    </row>
    <row r="407" spans="1:10" ht="19.5" thickBot="1">
      <c r="A407" s="202">
        <v>5</v>
      </c>
      <c r="B407" s="82" t="s">
        <v>93</v>
      </c>
      <c r="C407" s="272" t="s">
        <v>106</v>
      </c>
      <c r="D407" s="55">
        <v>33</v>
      </c>
      <c r="E407" s="74">
        <v>33</v>
      </c>
      <c r="F407" s="74">
        <v>2.97</v>
      </c>
      <c r="G407" s="74">
        <v>0.99</v>
      </c>
      <c r="H407" s="74">
        <v>15.84</v>
      </c>
      <c r="I407" s="20">
        <v>85.14</v>
      </c>
      <c r="J407" s="2"/>
    </row>
    <row r="408" spans="1:10" ht="19.5" thickBot="1">
      <c r="A408" s="29"/>
      <c r="B408" s="79" t="s">
        <v>26</v>
      </c>
      <c r="C408" s="203"/>
      <c r="D408" s="81"/>
      <c r="E408" s="183"/>
      <c r="F408" s="19">
        <f>SUM(F383+F385+F396+F404+F407)</f>
        <v>31.310000000000006</v>
      </c>
      <c r="G408" s="74">
        <f>SUM(G383+G385+G396+G404+G407)</f>
        <v>9.11</v>
      </c>
      <c r="H408" s="74">
        <f>SUM(H383+H385+H396+H404+H407)</f>
        <v>38.620000000000005</v>
      </c>
      <c r="I408" s="8">
        <f>SUM(I383+I385+I396+I404+I407)</f>
        <v>359.93</v>
      </c>
      <c r="J408" s="2"/>
    </row>
    <row r="409" spans="1:10" ht="19.5" thickBot="1">
      <c r="A409" s="37"/>
      <c r="B409" s="38"/>
      <c r="C409" s="235"/>
      <c r="D409" s="38"/>
      <c r="E409" s="38"/>
      <c r="F409" s="38"/>
      <c r="G409" s="38"/>
      <c r="H409" s="38"/>
      <c r="I409" s="39"/>
      <c r="J409" s="2"/>
    </row>
    <row r="410" spans="1:10" ht="19.5" thickBot="1">
      <c r="A410" s="550" t="s">
        <v>176</v>
      </c>
      <c r="B410" s="551"/>
      <c r="C410" s="551"/>
      <c r="D410" s="551"/>
      <c r="E410" s="551"/>
      <c r="F410" s="551"/>
      <c r="G410" s="551"/>
      <c r="H410" s="551"/>
      <c r="I410" s="552"/>
      <c r="J410" s="2"/>
    </row>
    <row r="411" spans="1:10" ht="19.5" thickBot="1">
      <c r="A411" s="176">
        <v>1</v>
      </c>
      <c r="B411" s="82" t="s">
        <v>223</v>
      </c>
      <c r="C411" s="272" t="s">
        <v>168</v>
      </c>
      <c r="D411" s="55">
        <f t="shared" ref="D411:I411" si="48">SUM(D412:D419)</f>
        <v>144</v>
      </c>
      <c r="E411" s="74">
        <f t="shared" si="48"/>
        <v>142.05000000000001</v>
      </c>
      <c r="F411" s="74">
        <f t="shared" si="48"/>
        <v>19.03</v>
      </c>
      <c r="G411" s="74">
        <f t="shared" si="48"/>
        <v>14.1</v>
      </c>
      <c r="H411" s="95">
        <f t="shared" si="48"/>
        <v>18.369999999999997</v>
      </c>
      <c r="I411" s="8">
        <f t="shared" si="48"/>
        <v>324.00000000000006</v>
      </c>
      <c r="J411" s="2"/>
    </row>
    <row r="412" spans="1:10">
      <c r="A412" s="122"/>
      <c r="B412" s="323" t="s">
        <v>86</v>
      </c>
      <c r="C412" s="285"/>
      <c r="D412" s="101">
        <v>100</v>
      </c>
      <c r="E412" s="97">
        <v>100</v>
      </c>
      <c r="F412" s="97">
        <v>16</v>
      </c>
      <c r="G412" s="97">
        <v>9</v>
      </c>
      <c r="H412" s="97">
        <v>1</v>
      </c>
      <c r="I412" s="100">
        <v>201</v>
      </c>
      <c r="J412" s="2"/>
    </row>
    <row r="413" spans="1:10">
      <c r="A413" s="122"/>
      <c r="B413" s="269" t="s">
        <v>24</v>
      </c>
      <c r="C413" s="276"/>
      <c r="D413" s="96">
        <v>15</v>
      </c>
      <c r="E413" s="260">
        <v>13.05</v>
      </c>
      <c r="F413" s="75">
        <v>1.7</v>
      </c>
      <c r="G413" s="75">
        <v>1.31</v>
      </c>
      <c r="H413" s="75">
        <v>0.13</v>
      </c>
      <c r="I413" s="10">
        <v>18.66</v>
      </c>
      <c r="J413" s="2"/>
    </row>
    <row r="414" spans="1:10">
      <c r="A414" s="63"/>
      <c r="B414" s="270" t="s">
        <v>141</v>
      </c>
      <c r="C414" s="276"/>
      <c r="D414" s="96">
        <v>10</v>
      </c>
      <c r="E414" s="75">
        <v>10</v>
      </c>
      <c r="F414" s="75">
        <v>1</v>
      </c>
      <c r="G414" s="75">
        <v>0.1</v>
      </c>
      <c r="H414" s="75">
        <v>7.3</v>
      </c>
      <c r="I414" s="10">
        <v>35.799999999999997</v>
      </c>
      <c r="J414" s="2"/>
    </row>
    <row r="415" spans="1:10">
      <c r="A415" s="63"/>
      <c r="B415" s="270" t="s">
        <v>163</v>
      </c>
      <c r="C415" s="276"/>
      <c r="D415" s="96">
        <v>2</v>
      </c>
      <c r="E415" s="75">
        <v>2</v>
      </c>
      <c r="F415" s="75">
        <v>0.17</v>
      </c>
      <c r="G415" s="75">
        <v>0.04</v>
      </c>
      <c r="H415" s="75">
        <v>0.36</v>
      </c>
      <c r="I415" s="10">
        <v>2.1</v>
      </c>
      <c r="J415" s="2"/>
    </row>
    <row r="416" spans="1:10">
      <c r="A416" s="63"/>
      <c r="B416" s="269" t="s">
        <v>81</v>
      </c>
      <c r="C416" s="274"/>
      <c r="D416" s="66">
        <v>2</v>
      </c>
      <c r="E416" s="69">
        <v>2</v>
      </c>
      <c r="F416" s="69">
        <v>0.02</v>
      </c>
      <c r="G416" s="69">
        <v>1.64</v>
      </c>
      <c r="H416" s="69">
        <v>0.03</v>
      </c>
      <c r="I416" s="70">
        <v>13.22</v>
      </c>
      <c r="J416" s="2"/>
    </row>
    <row r="417" spans="1:10">
      <c r="A417" s="63"/>
      <c r="B417" s="269" t="s">
        <v>7</v>
      </c>
      <c r="C417" s="274"/>
      <c r="D417" s="102">
        <v>3</v>
      </c>
      <c r="E417" s="72">
        <v>3</v>
      </c>
      <c r="F417" s="69">
        <v>0</v>
      </c>
      <c r="G417" s="72">
        <v>0</v>
      </c>
      <c r="H417" s="72">
        <v>2.97</v>
      </c>
      <c r="I417" s="73">
        <v>12.17</v>
      </c>
      <c r="J417" s="2"/>
    </row>
    <row r="418" spans="1:10">
      <c r="A418" s="63"/>
      <c r="B418" s="269" t="s">
        <v>75</v>
      </c>
      <c r="C418" s="274"/>
      <c r="D418" s="66">
        <v>2</v>
      </c>
      <c r="E418" s="69">
        <v>2</v>
      </c>
      <c r="F418" s="75">
        <v>0</v>
      </c>
      <c r="G418" s="69">
        <v>2</v>
      </c>
      <c r="H418" s="69">
        <v>0</v>
      </c>
      <c r="I418" s="70">
        <v>18</v>
      </c>
      <c r="J418" s="2"/>
    </row>
    <row r="419" spans="1:10" ht="19.5" thickBot="1">
      <c r="A419" s="63"/>
      <c r="B419" s="266" t="s">
        <v>127</v>
      </c>
      <c r="C419" s="278"/>
      <c r="D419" s="263">
        <v>10</v>
      </c>
      <c r="E419" s="76">
        <v>10</v>
      </c>
      <c r="F419" s="76">
        <v>0.14000000000000001</v>
      </c>
      <c r="G419" s="76">
        <v>0.01</v>
      </c>
      <c r="H419" s="76">
        <v>6.58</v>
      </c>
      <c r="I419" s="71">
        <v>23.05</v>
      </c>
      <c r="J419" s="2"/>
    </row>
    <row r="420" spans="1:10" ht="19.5" thickBot="1">
      <c r="A420" s="171">
        <v>2</v>
      </c>
      <c r="B420" s="404" t="s">
        <v>134</v>
      </c>
      <c r="C420" s="272" t="s">
        <v>80</v>
      </c>
      <c r="D420" s="55">
        <v>200</v>
      </c>
      <c r="E420" s="74">
        <v>200</v>
      </c>
      <c r="F420" s="74">
        <v>4</v>
      </c>
      <c r="G420" s="74">
        <v>6</v>
      </c>
      <c r="H420" s="74">
        <v>8</v>
      </c>
      <c r="I420" s="8">
        <v>100</v>
      </c>
      <c r="J420" s="2"/>
    </row>
    <row r="421" spans="1:10" ht="19.5" thickBot="1">
      <c r="A421" s="82"/>
      <c r="B421" s="438" t="s">
        <v>177</v>
      </c>
      <c r="C421" s="243"/>
      <c r="D421" s="67"/>
      <c r="E421" s="67"/>
      <c r="F421" s="136">
        <f>F411+F420</f>
        <v>23.03</v>
      </c>
      <c r="G421" s="292">
        <f>G411+G420</f>
        <v>20.100000000000001</v>
      </c>
      <c r="H421" s="136">
        <f>H411+H420</f>
        <v>26.369999999999997</v>
      </c>
      <c r="I421" s="293">
        <f>I411+I420</f>
        <v>424.00000000000006</v>
      </c>
      <c r="J421" s="2"/>
    </row>
    <row r="422" spans="1:10" ht="18.75" customHeight="1" thickBot="1">
      <c r="A422" s="83"/>
      <c r="B422" s="84" t="s">
        <v>43</v>
      </c>
      <c r="C422" s="244"/>
      <c r="D422" s="85"/>
      <c r="E422" s="85"/>
      <c r="F422" s="364">
        <f>SUM(F375+F380+F408+F421)</f>
        <v>66.260000000000005</v>
      </c>
      <c r="G422" s="365">
        <f>SUM(G375+G380+G408+G421)</f>
        <v>49.39</v>
      </c>
      <c r="H422" s="366">
        <f>SUM(H375+H380+H408+H421)</f>
        <v>132.11000000000001</v>
      </c>
      <c r="I422" s="320">
        <f>SUM(I375+I380+I408+I421)</f>
        <v>1283.1200000000001</v>
      </c>
      <c r="J422" s="2"/>
    </row>
    <row r="423" spans="1:10" ht="19.5" hidden="1" thickBot="1">
      <c r="A423" s="86"/>
      <c r="B423" s="87"/>
      <c r="C423" s="245"/>
      <c r="D423" s="87"/>
      <c r="E423" s="87"/>
      <c r="F423" s="87"/>
      <c r="G423" s="87"/>
      <c r="H423" s="87"/>
      <c r="I423" s="88"/>
      <c r="J423" s="2"/>
    </row>
    <row r="424" spans="1:10">
      <c r="A424" s="534" t="s">
        <v>44</v>
      </c>
      <c r="B424" s="535"/>
      <c r="C424" s="535"/>
      <c r="D424" s="535"/>
      <c r="E424" s="535"/>
      <c r="F424" s="535"/>
      <c r="G424" s="535"/>
      <c r="H424" s="535"/>
      <c r="I424" s="536"/>
      <c r="J424" s="2"/>
    </row>
    <row r="425" spans="1:10" ht="19.5" thickBot="1">
      <c r="A425" s="531" t="s">
        <v>11</v>
      </c>
      <c r="B425" s="532"/>
      <c r="C425" s="532"/>
      <c r="D425" s="532"/>
      <c r="E425" s="532"/>
      <c r="F425" s="532"/>
      <c r="G425" s="532"/>
      <c r="H425" s="532"/>
      <c r="I425" s="533"/>
      <c r="J425" s="2"/>
    </row>
    <row r="426" spans="1:10" ht="19.5" thickBot="1">
      <c r="A426" s="176">
        <v>1</v>
      </c>
      <c r="B426" s="82" t="s">
        <v>254</v>
      </c>
      <c r="C426" s="272" t="s">
        <v>80</v>
      </c>
      <c r="D426" s="55">
        <f>SUM(D427:D431)</f>
        <v>185</v>
      </c>
      <c r="E426" s="163">
        <f t="shared" ref="E426:I426" si="49">SUM(E427:E431)</f>
        <v>184.8</v>
      </c>
      <c r="F426" s="123">
        <f t="shared" si="49"/>
        <v>6.14</v>
      </c>
      <c r="G426" s="74">
        <f>SUM(G427:G431)</f>
        <v>5.3100000000000005</v>
      </c>
      <c r="H426" s="95">
        <f t="shared" si="49"/>
        <v>31.27</v>
      </c>
      <c r="I426" s="135">
        <f t="shared" si="49"/>
        <v>211.55999999999997</v>
      </c>
      <c r="J426" s="2"/>
    </row>
    <row r="427" spans="1:10">
      <c r="A427" s="63"/>
      <c r="B427" s="151" t="s">
        <v>128</v>
      </c>
      <c r="C427" s="285"/>
      <c r="D427" s="101">
        <v>20</v>
      </c>
      <c r="E427" s="97">
        <v>19.8</v>
      </c>
      <c r="F427" s="97">
        <v>1.45</v>
      </c>
      <c r="G427" s="97">
        <v>0.4</v>
      </c>
      <c r="H427" s="97">
        <v>12.47</v>
      </c>
      <c r="I427" s="100">
        <v>72.27</v>
      </c>
      <c r="J427" s="2"/>
    </row>
    <row r="428" spans="1:10">
      <c r="A428" s="63"/>
      <c r="B428" s="316" t="s">
        <v>113</v>
      </c>
      <c r="C428" s="274"/>
      <c r="D428" s="66">
        <v>150</v>
      </c>
      <c r="E428" s="69">
        <v>150</v>
      </c>
      <c r="F428" s="69">
        <v>4.5</v>
      </c>
      <c r="G428" s="69">
        <v>3</v>
      </c>
      <c r="H428" s="69">
        <v>7.5</v>
      </c>
      <c r="I428" s="70">
        <v>78</v>
      </c>
      <c r="J428" s="2"/>
    </row>
    <row r="429" spans="1:10">
      <c r="A429" s="63"/>
      <c r="B429" s="269" t="s">
        <v>187</v>
      </c>
      <c r="C429" s="274"/>
      <c r="D429" s="66">
        <v>2</v>
      </c>
      <c r="E429" s="69">
        <v>2</v>
      </c>
      <c r="F429" s="69">
        <v>0.02</v>
      </c>
      <c r="G429" s="69">
        <v>1.64</v>
      </c>
      <c r="H429" s="69">
        <v>0.03</v>
      </c>
      <c r="I429" s="70">
        <v>13.22</v>
      </c>
      <c r="J429" s="2"/>
    </row>
    <row r="430" spans="1:10">
      <c r="A430" s="63"/>
      <c r="B430" s="252" t="s">
        <v>56</v>
      </c>
      <c r="C430" s="275"/>
      <c r="D430" s="500">
        <v>3</v>
      </c>
      <c r="E430" s="69">
        <v>3</v>
      </c>
      <c r="F430" s="69">
        <v>0</v>
      </c>
      <c r="G430" s="69">
        <v>0</v>
      </c>
      <c r="H430" s="69">
        <v>2.97</v>
      </c>
      <c r="I430" s="70">
        <v>12.17</v>
      </c>
      <c r="J430" s="2"/>
    </row>
    <row r="431" spans="1:10" ht="19.5" thickBot="1">
      <c r="A431" s="63"/>
      <c r="B431" s="252" t="s">
        <v>49</v>
      </c>
      <c r="C431" s="275"/>
      <c r="D431" s="96">
        <v>10</v>
      </c>
      <c r="E431" s="75">
        <v>10</v>
      </c>
      <c r="F431" s="72">
        <v>0.17</v>
      </c>
      <c r="G431" s="72">
        <v>0.27</v>
      </c>
      <c r="H431" s="72">
        <v>8.3000000000000007</v>
      </c>
      <c r="I431" s="73">
        <v>35.9</v>
      </c>
      <c r="J431" s="2"/>
    </row>
    <row r="432" spans="1:10" ht="19.5" thickBot="1">
      <c r="A432" s="176">
        <v>2</v>
      </c>
      <c r="B432" s="82" t="s">
        <v>110</v>
      </c>
      <c r="C432" s="272" t="s">
        <v>108</v>
      </c>
      <c r="D432" s="55">
        <v>25</v>
      </c>
      <c r="E432" s="74">
        <v>25</v>
      </c>
      <c r="F432" s="74">
        <v>2.75</v>
      </c>
      <c r="G432" s="74">
        <v>0.75</v>
      </c>
      <c r="H432" s="95">
        <v>19.75</v>
      </c>
      <c r="I432" s="8">
        <v>80</v>
      </c>
      <c r="J432" s="2"/>
    </row>
    <row r="433" spans="1:10" ht="19.5" thickBot="1">
      <c r="A433" s="176">
        <v>3</v>
      </c>
      <c r="B433" s="82" t="s">
        <v>131</v>
      </c>
      <c r="C433" s="272" t="s">
        <v>80</v>
      </c>
      <c r="D433" s="55">
        <f t="shared" ref="D433:I433" si="50">D434+D435</f>
        <v>202</v>
      </c>
      <c r="E433" s="74">
        <f t="shared" si="50"/>
        <v>202</v>
      </c>
      <c r="F433" s="74">
        <f t="shared" si="50"/>
        <v>6.4</v>
      </c>
      <c r="G433" s="74">
        <f t="shared" si="50"/>
        <v>4.28</v>
      </c>
      <c r="H433" s="95">
        <f t="shared" si="50"/>
        <v>11.08</v>
      </c>
      <c r="I433" s="8">
        <f t="shared" si="50"/>
        <v>108.58</v>
      </c>
      <c r="J433" s="2"/>
    </row>
    <row r="434" spans="1:10">
      <c r="A434" s="106"/>
      <c r="B434" s="198" t="s">
        <v>61</v>
      </c>
      <c r="C434" s="281"/>
      <c r="D434" s="325">
        <v>200</v>
      </c>
      <c r="E434" s="97">
        <v>200</v>
      </c>
      <c r="F434" s="97">
        <v>6</v>
      </c>
      <c r="G434" s="97">
        <v>4</v>
      </c>
      <c r="H434" s="326">
        <v>10</v>
      </c>
      <c r="I434" s="98">
        <v>104</v>
      </c>
      <c r="J434" s="2"/>
    </row>
    <row r="435" spans="1:10" ht="19.5" thickBot="1">
      <c r="A435" s="109"/>
      <c r="B435" s="227" t="s">
        <v>136</v>
      </c>
      <c r="C435" s="273"/>
      <c r="D435" s="124">
        <v>2</v>
      </c>
      <c r="E435" s="374">
        <v>2</v>
      </c>
      <c r="F435" s="76">
        <v>0.4</v>
      </c>
      <c r="G435" s="77">
        <v>0.28000000000000003</v>
      </c>
      <c r="H435" s="159">
        <v>1.08</v>
      </c>
      <c r="I435" s="327">
        <v>4.58</v>
      </c>
      <c r="J435" s="2"/>
    </row>
    <row r="436" spans="1:10" ht="19.5" thickBot="1">
      <c r="A436" s="29"/>
      <c r="B436" s="295" t="s">
        <v>25</v>
      </c>
      <c r="C436" s="232"/>
      <c r="D436" s="32"/>
      <c r="E436" s="372"/>
      <c r="F436" s="322">
        <f>SUM(F426+F432+F433)</f>
        <v>15.290000000000001</v>
      </c>
      <c r="G436" s="136">
        <f>SUM(G426+G432+G433)</f>
        <v>10.34</v>
      </c>
      <c r="H436" s="517">
        <f>SUM(H426+H432+H433)</f>
        <v>62.099999999999994</v>
      </c>
      <c r="I436" s="119">
        <f>SUM(I426+I432+I433)</f>
        <v>400.13999999999993</v>
      </c>
      <c r="J436" s="2"/>
    </row>
    <row r="437" spans="1:10" ht="19.5" thickBot="1">
      <c r="A437" s="128"/>
      <c r="B437" s="130"/>
      <c r="C437" s="241"/>
      <c r="D437" s="130"/>
      <c r="E437" s="130"/>
      <c r="F437" s="130"/>
      <c r="G437" s="130"/>
      <c r="H437" s="130"/>
      <c r="I437" s="318"/>
      <c r="J437" s="2"/>
    </row>
    <row r="438" spans="1:10" ht="19.5" thickBot="1">
      <c r="A438" s="550" t="s">
        <v>78</v>
      </c>
      <c r="B438" s="551"/>
      <c r="C438" s="551"/>
      <c r="D438" s="551"/>
      <c r="E438" s="551"/>
      <c r="F438" s="551"/>
      <c r="G438" s="551"/>
      <c r="H438" s="551"/>
      <c r="I438" s="552"/>
      <c r="J438" s="2"/>
    </row>
    <row r="439" spans="1:10" ht="19.5" thickBot="1">
      <c r="A439" s="94">
        <v>1</v>
      </c>
      <c r="B439" s="47" t="s">
        <v>207</v>
      </c>
      <c r="C439" s="272" t="s">
        <v>104</v>
      </c>
      <c r="D439" s="55">
        <v>200</v>
      </c>
      <c r="E439" s="74">
        <v>140</v>
      </c>
      <c r="F439" s="123">
        <v>1.4</v>
      </c>
      <c r="G439" s="74">
        <v>0.42</v>
      </c>
      <c r="H439" s="123">
        <v>30.8</v>
      </c>
      <c r="I439" s="228">
        <v>124.6</v>
      </c>
      <c r="J439" s="2"/>
    </row>
    <row r="440" spans="1:10" ht="19.5" thickBot="1">
      <c r="A440" s="29"/>
      <c r="B440" s="183" t="s">
        <v>88</v>
      </c>
      <c r="C440" s="203"/>
      <c r="D440" s="183"/>
      <c r="E440" s="184"/>
      <c r="F440" s="514">
        <v>1.4</v>
      </c>
      <c r="G440" s="136">
        <v>0.42</v>
      </c>
      <c r="H440" s="373">
        <v>30.8</v>
      </c>
      <c r="I440" s="518">
        <v>124.6</v>
      </c>
      <c r="J440" s="2"/>
    </row>
    <row r="441" spans="1:10" ht="19.5" thickBot="1">
      <c r="A441" s="37"/>
      <c r="B441" s="38"/>
      <c r="C441" s="235"/>
      <c r="D441" s="38"/>
      <c r="E441" s="38"/>
      <c r="F441" s="38"/>
      <c r="G441" s="38"/>
      <c r="H441" s="38"/>
      <c r="I441" s="39"/>
      <c r="J441" s="2"/>
    </row>
    <row r="442" spans="1:10" ht="19.5" thickBot="1">
      <c r="A442" s="553" t="s">
        <v>13</v>
      </c>
      <c r="B442" s="554"/>
      <c r="C442" s="554"/>
      <c r="D442" s="554"/>
      <c r="E442" s="554"/>
      <c r="F442" s="554"/>
      <c r="G442" s="554"/>
      <c r="H442" s="554"/>
      <c r="I442" s="555"/>
      <c r="J442" s="2"/>
    </row>
    <row r="443" spans="1:10" ht="19.5" thickBot="1">
      <c r="A443" s="176">
        <v>1</v>
      </c>
      <c r="B443" s="82" t="s">
        <v>172</v>
      </c>
      <c r="C443" s="376" t="s">
        <v>144</v>
      </c>
      <c r="D443" s="55">
        <f t="shared" ref="D443:I443" si="51">SUM(D444:D447)</f>
        <v>62</v>
      </c>
      <c r="E443" s="192">
        <f t="shared" si="51"/>
        <v>53</v>
      </c>
      <c r="F443" s="123">
        <f t="shared" si="51"/>
        <v>1.2000000000000002</v>
      </c>
      <c r="G443" s="74">
        <f t="shared" si="51"/>
        <v>5.52</v>
      </c>
      <c r="H443" s="123">
        <f t="shared" si="51"/>
        <v>5</v>
      </c>
      <c r="I443" s="20">
        <f t="shared" si="51"/>
        <v>70.930000000000007</v>
      </c>
      <c r="J443" s="2"/>
    </row>
    <row r="444" spans="1:10">
      <c r="A444" s="144"/>
      <c r="B444" s="279" t="s">
        <v>52</v>
      </c>
      <c r="C444" s="281"/>
      <c r="D444" s="101">
        <v>30</v>
      </c>
      <c r="E444" s="97">
        <v>24</v>
      </c>
      <c r="F444" s="97">
        <v>0.31</v>
      </c>
      <c r="G444" s="97">
        <v>0.02</v>
      </c>
      <c r="H444" s="97">
        <v>1.68</v>
      </c>
      <c r="I444" s="100">
        <v>9.84</v>
      </c>
      <c r="J444" s="2"/>
    </row>
    <row r="445" spans="1:10">
      <c r="A445" s="433"/>
      <c r="B445" s="280" t="s">
        <v>69</v>
      </c>
      <c r="C445" s="282"/>
      <c r="D445" s="66">
        <v>25</v>
      </c>
      <c r="E445" s="69">
        <v>22</v>
      </c>
      <c r="F445" s="69">
        <v>0.09</v>
      </c>
      <c r="G445" s="69">
        <v>0</v>
      </c>
      <c r="H445" s="69">
        <v>2.46</v>
      </c>
      <c r="I445" s="70">
        <v>10.34</v>
      </c>
      <c r="J445" s="2"/>
    </row>
    <row r="446" spans="1:10">
      <c r="A446" s="433"/>
      <c r="B446" s="268" t="s">
        <v>36</v>
      </c>
      <c r="C446" s="273"/>
      <c r="D446" s="173">
        <v>2</v>
      </c>
      <c r="E446" s="251">
        <v>2</v>
      </c>
      <c r="F446" s="40">
        <v>0</v>
      </c>
      <c r="G446" s="40">
        <v>2</v>
      </c>
      <c r="H446" s="40">
        <v>0</v>
      </c>
      <c r="I446" s="41">
        <v>18</v>
      </c>
      <c r="J446" s="2"/>
    </row>
    <row r="447" spans="1:10" ht="19.5" thickBot="1">
      <c r="A447" s="434"/>
      <c r="B447" s="311" t="s">
        <v>145</v>
      </c>
      <c r="C447" s="309"/>
      <c r="D447" s="263">
        <v>5</v>
      </c>
      <c r="E447" s="205">
        <v>5</v>
      </c>
      <c r="F447" s="76">
        <v>0.8</v>
      </c>
      <c r="G447" s="76">
        <v>3.5</v>
      </c>
      <c r="H447" s="76">
        <v>0.86</v>
      </c>
      <c r="I447" s="71">
        <v>32.75</v>
      </c>
      <c r="J447" s="2"/>
    </row>
    <row r="448" spans="1:10" ht="19.5" thickBot="1">
      <c r="A448" s="218">
        <v>2</v>
      </c>
      <c r="B448" s="201" t="s">
        <v>197</v>
      </c>
      <c r="C448" s="272" t="s">
        <v>90</v>
      </c>
      <c r="D448" s="329">
        <f t="shared" ref="D448:I448" si="52">SUM(D449:D459)</f>
        <v>171.8</v>
      </c>
      <c r="E448" s="330">
        <f t="shared" si="52"/>
        <v>138.31</v>
      </c>
      <c r="F448" s="139">
        <f t="shared" si="52"/>
        <v>2.2800000000000002</v>
      </c>
      <c r="G448" s="187">
        <f t="shared" si="52"/>
        <v>3.69</v>
      </c>
      <c r="H448" s="206">
        <f t="shared" si="52"/>
        <v>14.719999999999999</v>
      </c>
      <c r="I448" s="210">
        <f t="shared" si="52"/>
        <v>96.6</v>
      </c>
      <c r="J448" s="2"/>
    </row>
    <row r="449" spans="1:10">
      <c r="A449" s="190"/>
      <c r="B449" s="215" t="s">
        <v>101</v>
      </c>
      <c r="C449" s="285"/>
      <c r="D449" s="96">
        <v>80</v>
      </c>
      <c r="E449" s="75">
        <v>64</v>
      </c>
      <c r="F449" s="75">
        <v>1.0900000000000001</v>
      </c>
      <c r="G449" s="75">
        <v>0</v>
      </c>
      <c r="H449" s="75">
        <v>6.91</v>
      </c>
      <c r="I449" s="10">
        <v>27.52</v>
      </c>
      <c r="J449" s="2"/>
    </row>
    <row r="450" spans="1:10">
      <c r="A450" s="190"/>
      <c r="B450" s="215" t="s">
        <v>15</v>
      </c>
      <c r="C450" s="276"/>
      <c r="D450" s="96">
        <v>40</v>
      </c>
      <c r="E450" s="75">
        <v>28.8</v>
      </c>
      <c r="F450" s="75">
        <v>0.57999999999999996</v>
      </c>
      <c r="G450" s="75">
        <v>0.03</v>
      </c>
      <c r="H450" s="75">
        <v>5.47</v>
      </c>
      <c r="I450" s="10">
        <v>23.04</v>
      </c>
      <c r="J450" s="2"/>
    </row>
    <row r="451" spans="1:10">
      <c r="A451" s="190"/>
      <c r="B451" s="313" t="s">
        <v>16</v>
      </c>
      <c r="C451" s="274"/>
      <c r="D451" s="66">
        <v>10</v>
      </c>
      <c r="E451" s="69">
        <v>8.4</v>
      </c>
      <c r="F451" s="69">
        <v>0.14000000000000001</v>
      </c>
      <c r="G451" s="69">
        <v>0.02</v>
      </c>
      <c r="H451" s="69">
        <v>0.84</v>
      </c>
      <c r="I451" s="494">
        <v>3.53</v>
      </c>
      <c r="J451" s="2"/>
    </row>
    <row r="452" spans="1:10">
      <c r="A452" s="190"/>
      <c r="B452" s="313" t="s">
        <v>14</v>
      </c>
      <c r="C452" s="274"/>
      <c r="D452" s="66">
        <v>10</v>
      </c>
      <c r="E452" s="69">
        <v>8</v>
      </c>
      <c r="F452" s="69">
        <v>0.1</v>
      </c>
      <c r="G452" s="69">
        <v>0.01</v>
      </c>
      <c r="H452" s="69">
        <v>0.56000000000000005</v>
      </c>
      <c r="I452" s="70">
        <v>3.28</v>
      </c>
      <c r="J452" s="2"/>
    </row>
    <row r="453" spans="1:10">
      <c r="A453" s="190"/>
      <c r="B453" s="313" t="s">
        <v>38</v>
      </c>
      <c r="C453" s="274"/>
      <c r="D453" s="66">
        <v>10</v>
      </c>
      <c r="E453" s="69">
        <v>10</v>
      </c>
      <c r="F453" s="69">
        <v>0.1</v>
      </c>
      <c r="G453" s="69">
        <v>0.04</v>
      </c>
      <c r="H453" s="69">
        <v>0.3</v>
      </c>
      <c r="I453" s="70">
        <v>1.9</v>
      </c>
      <c r="J453" s="2"/>
    </row>
    <row r="454" spans="1:10">
      <c r="A454" s="190"/>
      <c r="B454" s="332" t="s">
        <v>147</v>
      </c>
      <c r="C454" s="345"/>
      <c r="D454" s="96">
        <v>10</v>
      </c>
      <c r="E454" s="414">
        <v>8</v>
      </c>
      <c r="F454" s="75">
        <v>0.06</v>
      </c>
      <c r="G454" s="75">
        <v>0.02</v>
      </c>
      <c r="H454" s="75">
        <v>0.27</v>
      </c>
      <c r="I454" s="10">
        <v>1.1200000000000001</v>
      </c>
      <c r="J454" s="2"/>
    </row>
    <row r="455" spans="1:10">
      <c r="A455" s="190"/>
      <c r="B455" s="305" t="s">
        <v>17</v>
      </c>
      <c r="C455" s="274"/>
      <c r="D455" s="66">
        <v>3</v>
      </c>
      <c r="E455" s="69">
        <v>2.31</v>
      </c>
      <c r="F455" s="69">
        <v>0.06</v>
      </c>
      <c r="G455" s="69">
        <v>0</v>
      </c>
      <c r="H455" s="69">
        <v>0.2</v>
      </c>
      <c r="I455" s="70">
        <v>0.8</v>
      </c>
      <c r="J455" s="2"/>
    </row>
    <row r="456" spans="1:10">
      <c r="A456" s="190"/>
      <c r="B456" s="313" t="s">
        <v>75</v>
      </c>
      <c r="C456" s="274"/>
      <c r="D456" s="66">
        <v>2</v>
      </c>
      <c r="E456" s="69">
        <v>2</v>
      </c>
      <c r="F456" s="69">
        <v>0</v>
      </c>
      <c r="G456" s="69">
        <v>2</v>
      </c>
      <c r="H456" s="69">
        <v>0</v>
      </c>
      <c r="I456" s="70">
        <v>18</v>
      </c>
      <c r="J456" s="2"/>
    </row>
    <row r="457" spans="1:10">
      <c r="A457" s="190"/>
      <c r="B457" s="269" t="s">
        <v>187</v>
      </c>
      <c r="C457" s="274"/>
      <c r="D457" s="66">
        <v>1</v>
      </c>
      <c r="E457" s="69">
        <v>1</v>
      </c>
      <c r="F457" s="69">
        <v>0.01</v>
      </c>
      <c r="G457" s="69">
        <v>0.82</v>
      </c>
      <c r="H457" s="69">
        <v>0.01</v>
      </c>
      <c r="I457" s="70">
        <v>6.61</v>
      </c>
      <c r="J457" s="2"/>
    </row>
    <row r="458" spans="1:10">
      <c r="A458" s="190"/>
      <c r="B458" s="313" t="s">
        <v>192</v>
      </c>
      <c r="C458" s="274"/>
      <c r="D458" s="66">
        <v>0.8</v>
      </c>
      <c r="E458" s="69">
        <v>0.8</v>
      </c>
      <c r="F458" s="69">
        <v>0</v>
      </c>
      <c r="G458" s="69">
        <v>0</v>
      </c>
      <c r="H458" s="69">
        <v>0</v>
      </c>
      <c r="I458" s="70">
        <v>0</v>
      </c>
      <c r="J458" s="2"/>
    </row>
    <row r="459" spans="1:10" ht="19.5" thickBot="1">
      <c r="A459" s="191"/>
      <c r="B459" s="258" t="s">
        <v>191</v>
      </c>
      <c r="C459" s="278"/>
      <c r="D459" s="66">
        <v>5</v>
      </c>
      <c r="E459" s="69">
        <v>5</v>
      </c>
      <c r="F459" s="69">
        <v>0.14000000000000001</v>
      </c>
      <c r="G459" s="69">
        <v>0.75</v>
      </c>
      <c r="H459" s="69">
        <v>0.16</v>
      </c>
      <c r="I459" s="70">
        <v>10.8</v>
      </c>
      <c r="J459" s="2"/>
    </row>
    <row r="460" spans="1:10" ht="19.5" thickBot="1">
      <c r="A460" s="176">
        <v>3</v>
      </c>
      <c r="B460" s="82" t="s">
        <v>182</v>
      </c>
      <c r="C460" s="272" t="s">
        <v>152</v>
      </c>
      <c r="D460" s="55">
        <f t="shared" ref="D460:I460" si="53">SUM(D461:D465)</f>
        <v>142.4</v>
      </c>
      <c r="E460" s="74">
        <f t="shared" si="53"/>
        <v>87.200000000000017</v>
      </c>
      <c r="F460" s="74">
        <f t="shared" si="53"/>
        <v>11.870000000000001</v>
      </c>
      <c r="G460" s="74">
        <f t="shared" si="53"/>
        <v>3.19</v>
      </c>
      <c r="H460" s="209">
        <f t="shared" si="53"/>
        <v>1.4</v>
      </c>
      <c r="I460" s="8">
        <f t="shared" si="53"/>
        <v>82.73</v>
      </c>
      <c r="J460" s="2"/>
    </row>
    <row r="461" spans="1:10">
      <c r="A461" s="182"/>
      <c r="B461" s="151" t="s">
        <v>183</v>
      </c>
      <c r="C461" s="285"/>
      <c r="D461" s="101">
        <v>120</v>
      </c>
      <c r="E461" s="97">
        <v>68.400000000000006</v>
      </c>
      <c r="F461" s="97">
        <v>11.63</v>
      </c>
      <c r="G461" s="97">
        <v>1.1599999999999999</v>
      </c>
      <c r="H461" s="97">
        <v>0</v>
      </c>
      <c r="I461" s="100">
        <v>54.04</v>
      </c>
      <c r="J461" s="2"/>
    </row>
    <row r="462" spans="1:10">
      <c r="A462" s="226"/>
      <c r="B462" s="252" t="s">
        <v>16</v>
      </c>
      <c r="C462" s="275"/>
      <c r="D462" s="102">
        <v>10</v>
      </c>
      <c r="E462" s="72">
        <v>8.4</v>
      </c>
      <c r="F462" s="72">
        <v>0.14000000000000001</v>
      </c>
      <c r="G462" s="72">
        <v>0.02</v>
      </c>
      <c r="H462" s="72">
        <v>0.84</v>
      </c>
      <c r="I462" s="73">
        <v>3.53</v>
      </c>
      <c r="J462" s="2"/>
    </row>
    <row r="463" spans="1:10">
      <c r="A463" s="226"/>
      <c r="B463" s="252" t="s">
        <v>14</v>
      </c>
      <c r="C463" s="275"/>
      <c r="D463" s="102">
        <v>10</v>
      </c>
      <c r="E463" s="72">
        <v>8</v>
      </c>
      <c r="F463" s="72">
        <v>0.1</v>
      </c>
      <c r="G463" s="72">
        <v>0.01</v>
      </c>
      <c r="H463" s="72">
        <v>0.56000000000000005</v>
      </c>
      <c r="I463" s="73">
        <v>7.16</v>
      </c>
      <c r="J463" s="2"/>
    </row>
    <row r="464" spans="1:10">
      <c r="A464" s="226"/>
      <c r="B464" s="252" t="s">
        <v>75</v>
      </c>
      <c r="C464" s="275"/>
      <c r="D464" s="102">
        <v>2</v>
      </c>
      <c r="E464" s="72">
        <v>2</v>
      </c>
      <c r="F464" s="72">
        <v>0</v>
      </c>
      <c r="G464" s="72">
        <v>2</v>
      </c>
      <c r="H464" s="72">
        <v>0</v>
      </c>
      <c r="I464" s="73">
        <v>18</v>
      </c>
      <c r="J464" s="2"/>
    </row>
    <row r="465" spans="1:10" ht="19.5" thickBot="1">
      <c r="A465" s="182"/>
      <c r="B465" s="266" t="s">
        <v>192</v>
      </c>
      <c r="C465" s="278"/>
      <c r="D465" s="263">
        <v>0.4</v>
      </c>
      <c r="E465" s="76">
        <v>0.4</v>
      </c>
      <c r="F465" s="76">
        <v>0</v>
      </c>
      <c r="G465" s="76">
        <v>0</v>
      </c>
      <c r="H465" s="76">
        <v>0</v>
      </c>
      <c r="I465" s="71">
        <v>0</v>
      </c>
      <c r="J465" s="2"/>
    </row>
    <row r="466" spans="1:10" ht="19.5" thickBot="1">
      <c r="A466" s="176">
        <v>4</v>
      </c>
      <c r="B466" s="250" t="s">
        <v>112</v>
      </c>
      <c r="C466" s="283" t="s">
        <v>98</v>
      </c>
      <c r="D466" s="312">
        <f t="shared" ref="D466:I466" si="54">SUM(D467:D469)</f>
        <v>27.2</v>
      </c>
      <c r="E466" s="412">
        <f t="shared" si="54"/>
        <v>26.95</v>
      </c>
      <c r="F466" s="412">
        <f t="shared" si="54"/>
        <v>2.99</v>
      </c>
      <c r="G466" s="412">
        <f t="shared" si="54"/>
        <v>1.89</v>
      </c>
      <c r="H466" s="412">
        <f t="shared" si="54"/>
        <v>16.61</v>
      </c>
      <c r="I466" s="133">
        <f t="shared" si="54"/>
        <v>97.679999999999993</v>
      </c>
      <c r="J466" s="2"/>
    </row>
    <row r="467" spans="1:10">
      <c r="A467" s="144"/>
      <c r="B467" s="103" t="s">
        <v>84</v>
      </c>
      <c r="C467" s="285"/>
      <c r="D467" s="111">
        <v>25</v>
      </c>
      <c r="E467" s="97">
        <v>24.75</v>
      </c>
      <c r="F467" s="97">
        <v>2.97</v>
      </c>
      <c r="G467" s="97">
        <v>0.25</v>
      </c>
      <c r="H467" s="97">
        <v>16.579999999999998</v>
      </c>
      <c r="I467" s="100">
        <v>84.46</v>
      </c>
      <c r="J467" s="2"/>
    </row>
    <row r="468" spans="1:10">
      <c r="A468" s="409"/>
      <c r="B468" s="269" t="s">
        <v>187</v>
      </c>
      <c r="C468" s="274"/>
      <c r="D468" s="66">
        <v>2</v>
      </c>
      <c r="E468" s="69">
        <v>2</v>
      </c>
      <c r="F468" s="69">
        <v>0.02</v>
      </c>
      <c r="G468" s="69">
        <v>1.64</v>
      </c>
      <c r="H468" s="69">
        <v>0.03</v>
      </c>
      <c r="I468" s="70">
        <v>13.22</v>
      </c>
      <c r="J468" s="2"/>
    </row>
    <row r="469" spans="1:10" ht="19.5" thickBot="1">
      <c r="A469" s="410"/>
      <c r="B469" s="221" t="s">
        <v>192</v>
      </c>
      <c r="C469" s="287"/>
      <c r="D469" s="170">
        <v>0.2</v>
      </c>
      <c r="E469" s="77">
        <v>0.2</v>
      </c>
      <c r="F469" s="77">
        <v>0</v>
      </c>
      <c r="G469" s="77">
        <v>0</v>
      </c>
      <c r="H469" s="77">
        <v>0</v>
      </c>
      <c r="I469" s="411">
        <v>0</v>
      </c>
      <c r="J469" s="2"/>
    </row>
    <row r="470" spans="1:10" ht="19.5" thickBot="1">
      <c r="A470" s="174">
        <v>5</v>
      </c>
      <c r="B470" s="314" t="s">
        <v>93</v>
      </c>
      <c r="C470" s="272" t="s">
        <v>106</v>
      </c>
      <c r="D470" s="55">
        <v>33</v>
      </c>
      <c r="E470" s="74">
        <v>33</v>
      </c>
      <c r="F470" s="74">
        <v>2.97</v>
      </c>
      <c r="G470" s="74">
        <v>0.99</v>
      </c>
      <c r="H470" s="74">
        <v>15.84</v>
      </c>
      <c r="I470" s="20">
        <v>85.14</v>
      </c>
      <c r="J470" s="2"/>
    </row>
    <row r="471" spans="1:10" ht="19.5" thickBot="1">
      <c r="A471" s="176">
        <v>6</v>
      </c>
      <c r="B471" s="199" t="s">
        <v>72</v>
      </c>
      <c r="C471" s="272" t="s">
        <v>155</v>
      </c>
      <c r="D471" s="315">
        <f t="shared" ref="D471:I471" si="55">D472+D473</f>
        <v>43</v>
      </c>
      <c r="E471" s="186">
        <f t="shared" si="55"/>
        <v>31.8</v>
      </c>
      <c r="F471" s="186">
        <f t="shared" si="55"/>
        <v>0.12</v>
      </c>
      <c r="G471" s="186">
        <f t="shared" si="55"/>
        <v>0.03</v>
      </c>
      <c r="H471" s="186">
        <f t="shared" si="55"/>
        <v>7.2900000000000009</v>
      </c>
      <c r="I471" s="119">
        <f t="shared" si="55"/>
        <v>28.590000000000003</v>
      </c>
      <c r="J471" s="2"/>
    </row>
    <row r="472" spans="1:10">
      <c r="A472" s="167"/>
      <c r="B472" s="279" t="s">
        <v>224</v>
      </c>
      <c r="C472" s="281"/>
      <c r="D472" s="101">
        <v>40</v>
      </c>
      <c r="E472" s="97">
        <v>28.8</v>
      </c>
      <c r="F472" s="97">
        <v>0.12</v>
      </c>
      <c r="G472" s="97">
        <v>0.03</v>
      </c>
      <c r="H472" s="97">
        <v>4.32</v>
      </c>
      <c r="I472" s="98">
        <v>16.420000000000002</v>
      </c>
      <c r="J472" s="2"/>
    </row>
    <row r="473" spans="1:10" ht="19.5" thickBot="1">
      <c r="A473" s="64"/>
      <c r="B473" s="311" t="s">
        <v>7</v>
      </c>
      <c r="C473" s="278"/>
      <c r="D473" s="263">
        <v>3</v>
      </c>
      <c r="E473" s="76">
        <v>3</v>
      </c>
      <c r="F473" s="76">
        <v>0</v>
      </c>
      <c r="G473" s="76">
        <v>0</v>
      </c>
      <c r="H473" s="76">
        <v>2.97</v>
      </c>
      <c r="I473" s="71">
        <v>12.17</v>
      </c>
      <c r="J473" s="2"/>
    </row>
    <row r="474" spans="1:10" ht="19.5" thickBot="1">
      <c r="A474" s="29"/>
      <c r="B474" s="79" t="s">
        <v>26</v>
      </c>
      <c r="C474" s="203"/>
      <c r="D474" s="81"/>
      <c r="E474" s="81"/>
      <c r="F474" s="134">
        <f>SUM(F443+F448+F460+F466+F470+F471)</f>
        <v>21.430000000000003</v>
      </c>
      <c r="G474" s="19">
        <f>SUM(G443+G448+G460+G466+G470+G471)</f>
        <v>15.309999999999999</v>
      </c>
      <c r="H474" s="19">
        <f>SUM(H443+H448+H460+H466+H470+H471)</f>
        <v>60.859999999999992</v>
      </c>
      <c r="I474" s="210">
        <f>SUM(I443+I448+I460+I466+I470+I471)</f>
        <v>461.66999999999996</v>
      </c>
      <c r="J474" s="2"/>
    </row>
    <row r="475" spans="1:10" ht="19.5" thickBot="1">
      <c r="A475" s="37"/>
      <c r="B475" s="38"/>
      <c r="C475" s="235"/>
      <c r="D475" s="38"/>
      <c r="E475" s="38"/>
      <c r="F475" s="38"/>
      <c r="G475" s="38"/>
      <c r="H475" s="38"/>
      <c r="I475" s="39"/>
      <c r="J475" s="2"/>
    </row>
    <row r="476" spans="1:10" ht="12.75" customHeight="1" thickBot="1">
      <c r="A476" s="550" t="s">
        <v>176</v>
      </c>
      <c r="B476" s="551"/>
      <c r="C476" s="551"/>
      <c r="D476" s="551"/>
      <c r="E476" s="551"/>
      <c r="F476" s="551"/>
      <c r="G476" s="551"/>
      <c r="H476" s="551"/>
      <c r="I476" s="552"/>
      <c r="J476" s="2"/>
    </row>
    <row r="477" spans="1:10" ht="19.5" thickBot="1">
      <c r="A477" s="218">
        <v>1</v>
      </c>
      <c r="B477" s="82" t="s">
        <v>249</v>
      </c>
      <c r="C477" s="272" t="s">
        <v>246</v>
      </c>
      <c r="D477" s="55">
        <f t="shared" ref="D477:I477" si="56">SUM(D478:D482)</f>
        <v>132</v>
      </c>
      <c r="E477" s="163">
        <f t="shared" si="56"/>
        <v>103.95</v>
      </c>
      <c r="F477" s="123">
        <f t="shared" si="56"/>
        <v>1.3800000000000001</v>
      </c>
      <c r="G477" s="123">
        <f t="shared" si="56"/>
        <v>2.0099999999999998</v>
      </c>
      <c r="H477" s="123">
        <f t="shared" si="56"/>
        <v>5.6000000000000005</v>
      </c>
      <c r="I477" s="123">
        <f t="shared" si="56"/>
        <v>46.66</v>
      </c>
      <c r="J477" s="2"/>
    </row>
    <row r="478" spans="1:10">
      <c r="A478" s="193"/>
      <c r="B478" s="103" t="s">
        <v>189</v>
      </c>
      <c r="C478" s="285"/>
      <c r="D478" s="333">
        <v>60</v>
      </c>
      <c r="E478" s="473">
        <v>43.2</v>
      </c>
      <c r="F478" s="72">
        <v>0.86</v>
      </c>
      <c r="G478" s="72">
        <v>0</v>
      </c>
      <c r="H478" s="72">
        <v>2.59</v>
      </c>
      <c r="I478" s="73">
        <v>14.69</v>
      </c>
      <c r="J478" s="2"/>
    </row>
    <row r="479" spans="1:10">
      <c r="A479" s="193"/>
      <c r="B479" s="166" t="s">
        <v>39</v>
      </c>
      <c r="C479" s="276"/>
      <c r="D479" s="333">
        <v>35</v>
      </c>
      <c r="E479" s="473">
        <v>26.25</v>
      </c>
      <c r="F479" s="72">
        <v>0.26</v>
      </c>
      <c r="G479" s="72">
        <v>0</v>
      </c>
      <c r="H479" s="72">
        <v>1.58</v>
      </c>
      <c r="I479" s="73">
        <v>7.88</v>
      </c>
      <c r="J479" s="2"/>
    </row>
    <row r="480" spans="1:10">
      <c r="A480" s="193"/>
      <c r="B480" s="166" t="s">
        <v>41</v>
      </c>
      <c r="C480" s="277"/>
      <c r="D480" s="102">
        <v>30</v>
      </c>
      <c r="E480" s="72">
        <v>28.5</v>
      </c>
      <c r="F480" s="72">
        <v>0.17</v>
      </c>
      <c r="G480" s="72">
        <v>0</v>
      </c>
      <c r="H480" s="72">
        <v>1.2</v>
      </c>
      <c r="I480" s="73">
        <v>5.13</v>
      </c>
      <c r="J480" s="2"/>
    </row>
    <row r="481" spans="1:10">
      <c r="A481" s="193"/>
      <c r="B481" s="310" t="s">
        <v>40</v>
      </c>
      <c r="C481" s="275"/>
      <c r="D481" s="102">
        <v>5</v>
      </c>
      <c r="E481" s="72">
        <v>4</v>
      </c>
      <c r="F481" s="72">
        <v>0.09</v>
      </c>
      <c r="G481" s="72">
        <v>0.01</v>
      </c>
      <c r="H481" s="72">
        <v>0.23</v>
      </c>
      <c r="I481" s="73">
        <v>0.96</v>
      </c>
      <c r="J481" s="2"/>
    </row>
    <row r="482" spans="1:10" ht="19.5" thickBot="1">
      <c r="A482" s="193"/>
      <c r="B482" s="105" t="s">
        <v>36</v>
      </c>
      <c r="C482" s="274"/>
      <c r="D482" s="66">
        <v>2</v>
      </c>
      <c r="E482" s="69">
        <v>2</v>
      </c>
      <c r="F482" s="69">
        <v>0</v>
      </c>
      <c r="G482" s="69">
        <v>2</v>
      </c>
      <c r="H482" s="69">
        <v>0</v>
      </c>
      <c r="I482" s="70">
        <v>18</v>
      </c>
      <c r="J482" s="2"/>
    </row>
    <row r="483" spans="1:10" ht="19.5" thickBot="1">
      <c r="A483" s="219">
        <v>2</v>
      </c>
      <c r="B483" s="331" t="s">
        <v>159</v>
      </c>
      <c r="C483" s="272" t="s">
        <v>98</v>
      </c>
      <c r="D483" s="55">
        <f t="shared" ref="D483:I483" si="57">SUM(D484:D486)</f>
        <v>122</v>
      </c>
      <c r="E483" s="74">
        <f t="shared" si="57"/>
        <v>110.3</v>
      </c>
      <c r="F483" s="74">
        <f t="shared" si="57"/>
        <v>11.08</v>
      </c>
      <c r="G483" s="74">
        <f t="shared" si="57"/>
        <v>10.43</v>
      </c>
      <c r="H483" s="74">
        <f t="shared" si="57"/>
        <v>2.2800000000000002</v>
      </c>
      <c r="I483" s="20">
        <f t="shared" si="57"/>
        <v>145.57</v>
      </c>
      <c r="J483" s="2"/>
    </row>
    <row r="484" spans="1:10">
      <c r="A484" s="193"/>
      <c r="B484" s="166" t="s">
        <v>24</v>
      </c>
      <c r="C484" s="277"/>
      <c r="D484" s="173">
        <v>90</v>
      </c>
      <c r="E484" s="40">
        <v>78.3</v>
      </c>
      <c r="F484" s="40">
        <v>10.18</v>
      </c>
      <c r="G484" s="40">
        <v>7.83</v>
      </c>
      <c r="H484" s="40">
        <v>0.78</v>
      </c>
      <c r="I484" s="41">
        <v>111.97</v>
      </c>
      <c r="J484" s="2"/>
    </row>
    <row r="485" spans="1:10">
      <c r="A485" s="193"/>
      <c r="B485" s="310" t="s">
        <v>62</v>
      </c>
      <c r="C485" s="275"/>
      <c r="D485" s="102">
        <v>30</v>
      </c>
      <c r="E485" s="72">
        <v>30</v>
      </c>
      <c r="F485" s="72">
        <v>0.9</v>
      </c>
      <c r="G485" s="72">
        <v>0.6</v>
      </c>
      <c r="H485" s="72">
        <v>1.5</v>
      </c>
      <c r="I485" s="73">
        <v>15.6</v>
      </c>
      <c r="J485" s="2"/>
    </row>
    <row r="486" spans="1:10" ht="19.5" thickBot="1">
      <c r="A486" s="194"/>
      <c r="B486" s="169" t="s">
        <v>75</v>
      </c>
      <c r="C486" s="278"/>
      <c r="D486" s="102">
        <v>2</v>
      </c>
      <c r="E486" s="72">
        <v>2</v>
      </c>
      <c r="F486" s="72">
        <v>0</v>
      </c>
      <c r="G486" s="72">
        <v>2</v>
      </c>
      <c r="H486" s="72">
        <v>0</v>
      </c>
      <c r="I486" s="73">
        <v>18</v>
      </c>
      <c r="J486" s="2"/>
    </row>
    <row r="487" spans="1:10" ht="19.5" thickBot="1">
      <c r="A487" s="176">
        <v>3</v>
      </c>
      <c r="B487" s="452" t="s">
        <v>94</v>
      </c>
      <c r="C487" s="281" t="s">
        <v>107</v>
      </c>
      <c r="D487" s="449">
        <v>40</v>
      </c>
      <c r="E487" s="450">
        <v>40</v>
      </c>
      <c r="F487" s="450">
        <v>3.24</v>
      </c>
      <c r="G487" s="450">
        <v>0.48</v>
      </c>
      <c r="H487" s="519">
        <v>19.2</v>
      </c>
      <c r="I487" s="451">
        <v>106.8</v>
      </c>
      <c r="J487" s="2"/>
    </row>
    <row r="488" spans="1:10" ht="19.5" thickBot="1">
      <c r="A488" s="176">
        <v>4</v>
      </c>
      <c r="B488" s="116" t="s">
        <v>124</v>
      </c>
      <c r="C488" s="272" t="s">
        <v>80</v>
      </c>
      <c r="D488" s="442">
        <f t="shared" ref="D488:I488" si="58">SUM(D489:D491)</f>
        <v>14.02</v>
      </c>
      <c r="E488" s="95">
        <f t="shared" si="58"/>
        <v>10.02</v>
      </c>
      <c r="F488" s="95">
        <f t="shared" si="58"/>
        <v>0.06</v>
      </c>
      <c r="G488" s="95">
        <f t="shared" si="58"/>
        <v>0.02</v>
      </c>
      <c r="H488" s="209">
        <f t="shared" si="58"/>
        <v>4.5</v>
      </c>
      <c r="I488" s="8">
        <f t="shared" si="58"/>
        <v>17.97</v>
      </c>
      <c r="J488" s="2"/>
    </row>
    <row r="489" spans="1:10">
      <c r="A489" s="415"/>
      <c r="B489" s="166" t="s">
        <v>117</v>
      </c>
      <c r="C489" s="285"/>
      <c r="D489" s="111">
        <v>0.02</v>
      </c>
      <c r="E489" s="97">
        <v>0.02</v>
      </c>
      <c r="F489" s="97">
        <v>0</v>
      </c>
      <c r="G489" s="97">
        <v>0</v>
      </c>
      <c r="H489" s="97">
        <v>0</v>
      </c>
      <c r="I489" s="100">
        <v>0</v>
      </c>
      <c r="J489" s="2"/>
    </row>
    <row r="490" spans="1:10">
      <c r="A490" s="415"/>
      <c r="B490" s="225" t="s">
        <v>7</v>
      </c>
      <c r="C490" s="274"/>
      <c r="D490" s="112">
        <v>4</v>
      </c>
      <c r="E490" s="69">
        <v>4</v>
      </c>
      <c r="F490" s="69">
        <v>0</v>
      </c>
      <c r="G490" s="69">
        <v>0</v>
      </c>
      <c r="H490" s="69">
        <v>3.96</v>
      </c>
      <c r="I490" s="70">
        <v>16.23</v>
      </c>
      <c r="J490" s="2"/>
    </row>
    <row r="491" spans="1:10" ht="19.5" thickBot="1">
      <c r="A491" s="188"/>
      <c r="B491" s="107" t="s">
        <v>125</v>
      </c>
      <c r="C491" s="287"/>
      <c r="D491" s="485">
        <v>10</v>
      </c>
      <c r="E491" s="77">
        <v>6</v>
      </c>
      <c r="F491" s="77">
        <v>0.06</v>
      </c>
      <c r="G491" s="77">
        <v>0.02</v>
      </c>
      <c r="H491" s="77">
        <v>0.54</v>
      </c>
      <c r="I491" s="487">
        <v>1.74</v>
      </c>
      <c r="J491" s="2"/>
    </row>
    <row r="492" spans="1:10" ht="19.5" thickBot="1">
      <c r="A492" s="164"/>
      <c r="B492" s="440" t="s">
        <v>177</v>
      </c>
      <c r="C492" s="203"/>
      <c r="D492" s="443"/>
      <c r="E492" s="443"/>
      <c r="F492" s="453">
        <f>SUM(F477+F483+F487+F488)</f>
        <v>15.760000000000002</v>
      </c>
      <c r="G492" s="453">
        <f>SUM(G477+G483+G487+G488)</f>
        <v>12.94</v>
      </c>
      <c r="H492" s="453">
        <f>SUM(H477+H483+H487+H488)</f>
        <v>31.58</v>
      </c>
      <c r="I492" s="453">
        <f>SUM(I477+I483+I487+I488)</f>
        <v>317</v>
      </c>
      <c r="J492" s="2"/>
    </row>
    <row r="493" spans="1:10" ht="19.5" thickBot="1">
      <c r="A493" s="48"/>
      <c r="B493" s="84" t="s">
        <v>46</v>
      </c>
      <c r="C493" s="246"/>
      <c r="D493" s="49"/>
      <c r="E493" s="49"/>
      <c r="F493" s="324">
        <f>SUM(F436+F440+F474+F492)</f>
        <v>53.88000000000001</v>
      </c>
      <c r="G493" s="320">
        <f>SUM(G436+G440+G474+G492)</f>
        <v>39.01</v>
      </c>
      <c r="H493" s="153">
        <f>SUM(H436+H440+H474+H492)</f>
        <v>185.33999999999997</v>
      </c>
      <c r="I493" s="320">
        <f>SUM(I436+I440+I474+I492)</f>
        <v>1303.4099999999999</v>
      </c>
      <c r="J493" s="2"/>
    </row>
    <row r="494" spans="1:10">
      <c r="A494" s="534" t="s">
        <v>47</v>
      </c>
      <c r="B494" s="535"/>
      <c r="C494" s="535"/>
      <c r="D494" s="535"/>
      <c r="E494" s="535"/>
      <c r="F494" s="568"/>
      <c r="G494" s="568"/>
      <c r="H494" s="568"/>
      <c r="I494" s="569"/>
      <c r="J494" s="2"/>
    </row>
    <row r="495" spans="1:10" ht="19.5" thickBot="1">
      <c r="A495" s="531" t="s">
        <v>11</v>
      </c>
      <c r="B495" s="532"/>
      <c r="C495" s="532"/>
      <c r="D495" s="532"/>
      <c r="E495" s="532"/>
      <c r="F495" s="532"/>
      <c r="G495" s="532"/>
      <c r="H495" s="532"/>
      <c r="I495" s="533"/>
      <c r="J495" s="2"/>
    </row>
    <row r="496" spans="1:10" ht="19.5" thickBot="1">
      <c r="A496" s="218">
        <v>1</v>
      </c>
      <c r="B496" s="82" t="s">
        <v>253</v>
      </c>
      <c r="C496" s="272" t="s">
        <v>80</v>
      </c>
      <c r="D496" s="55">
        <f t="shared" ref="D496:I496" si="59">SUM(D497:D500)</f>
        <v>175</v>
      </c>
      <c r="E496" s="74">
        <f t="shared" si="59"/>
        <v>175</v>
      </c>
      <c r="F496" s="123">
        <f t="shared" si="59"/>
        <v>6.52</v>
      </c>
      <c r="G496" s="123">
        <f t="shared" si="59"/>
        <v>4.8999999999999995</v>
      </c>
      <c r="H496" s="123">
        <f t="shared" si="59"/>
        <v>25.3</v>
      </c>
      <c r="I496" s="123">
        <f t="shared" si="59"/>
        <v>175.39</v>
      </c>
      <c r="J496" s="2"/>
    </row>
    <row r="497" spans="1:10">
      <c r="A497" s="396"/>
      <c r="B497" s="151" t="s">
        <v>251</v>
      </c>
      <c r="C497" s="285"/>
      <c r="D497" s="101">
        <v>20</v>
      </c>
      <c r="E497" s="97">
        <v>20</v>
      </c>
      <c r="F497" s="97">
        <v>2</v>
      </c>
      <c r="G497" s="97">
        <v>0.26</v>
      </c>
      <c r="H497" s="97">
        <v>14.8</v>
      </c>
      <c r="I497" s="100">
        <v>72</v>
      </c>
      <c r="J497" s="2"/>
    </row>
    <row r="498" spans="1:10">
      <c r="A498" s="190"/>
      <c r="B498" s="269" t="s">
        <v>61</v>
      </c>
      <c r="C498" s="274"/>
      <c r="D498" s="66">
        <v>150</v>
      </c>
      <c r="E498" s="69">
        <v>150</v>
      </c>
      <c r="F498" s="69">
        <v>4.5</v>
      </c>
      <c r="G498" s="69">
        <v>3</v>
      </c>
      <c r="H498" s="69">
        <v>7.5</v>
      </c>
      <c r="I498" s="70">
        <v>78</v>
      </c>
      <c r="J498" s="2"/>
    </row>
    <row r="499" spans="1:10">
      <c r="A499" s="190"/>
      <c r="B499" s="328" t="s">
        <v>187</v>
      </c>
      <c r="C499" s="274"/>
      <c r="D499" s="66">
        <v>2</v>
      </c>
      <c r="E499" s="69">
        <v>2</v>
      </c>
      <c r="F499" s="69">
        <v>0.02</v>
      </c>
      <c r="G499" s="69">
        <v>1.64</v>
      </c>
      <c r="H499" s="69">
        <v>0.03</v>
      </c>
      <c r="I499" s="70">
        <v>13.22</v>
      </c>
      <c r="J499" s="2"/>
    </row>
    <row r="500" spans="1:10" ht="19.5" thickBot="1">
      <c r="A500" s="190"/>
      <c r="B500" s="104" t="s">
        <v>7</v>
      </c>
      <c r="C500" s="274"/>
      <c r="D500" s="263">
        <v>3</v>
      </c>
      <c r="E500" s="76">
        <v>3</v>
      </c>
      <c r="F500" s="76">
        <v>0</v>
      </c>
      <c r="G500" s="76">
        <v>0</v>
      </c>
      <c r="H500" s="76">
        <v>2.97</v>
      </c>
      <c r="I500" s="71">
        <v>12.17</v>
      </c>
      <c r="J500" s="2"/>
    </row>
    <row r="501" spans="1:10" ht="19.5" thickBot="1">
      <c r="A501" s="218">
        <v>2</v>
      </c>
      <c r="B501" s="67" t="s">
        <v>87</v>
      </c>
      <c r="C501" s="272" t="s">
        <v>68</v>
      </c>
      <c r="D501" s="55">
        <f>D502+D503</f>
        <v>50</v>
      </c>
      <c r="E501" s="74">
        <f>E502+E503</f>
        <v>50</v>
      </c>
      <c r="F501" s="74">
        <f t="shared" ref="F501:I501" si="60">F502+F503</f>
        <v>3.3200000000000003</v>
      </c>
      <c r="G501" s="74">
        <f t="shared" si="60"/>
        <v>8.68</v>
      </c>
      <c r="H501" s="95">
        <f t="shared" si="60"/>
        <v>19.329999999999998</v>
      </c>
      <c r="I501" s="8">
        <f t="shared" si="60"/>
        <v>172.89999999999998</v>
      </c>
      <c r="J501" s="2"/>
    </row>
    <row r="502" spans="1:10">
      <c r="A502" s="399"/>
      <c r="B502" s="151" t="s">
        <v>95</v>
      </c>
      <c r="C502" s="281"/>
      <c r="D502" s="101">
        <v>40</v>
      </c>
      <c r="E502" s="97">
        <v>40</v>
      </c>
      <c r="F502" s="97">
        <v>3.24</v>
      </c>
      <c r="G502" s="97">
        <v>0.48</v>
      </c>
      <c r="H502" s="97">
        <v>19.2</v>
      </c>
      <c r="I502" s="100">
        <v>106.8</v>
      </c>
      <c r="J502" s="2"/>
    </row>
    <row r="503" spans="1:10" ht="19.5" thickBot="1">
      <c r="A503" s="400"/>
      <c r="B503" s="266" t="s">
        <v>187</v>
      </c>
      <c r="C503" s="309"/>
      <c r="D503" s="263">
        <v>10</v>
      </c>
      <c r="E503" s="76">
        <v>10</v>
      </c>
      <c r="F503" s="76">
        <v>0.08</v>
      </c>
      <c r="G503" s="76">
        <v>8.1999999999999993</v>
      </c>
      <c r="H503" s="76">
        <v>0.13</v>
      </c>
      <c r="I503" s="71">
        <v>66.099999999999994</v>
      </c>
      <c r="J503" s="2"/>
    </row>
    <row r="504" spans="1:10" ht="19.5" thickBot="1">
      <c r="A504" s="175">
        <v>3</v>
      </c>
      <c r="B504" s="82" t="s">
        <v>131</v>
      </c>
      <c r="C504" s="272" t="s">
        <v>80</v>
      </c>
      <c r="D504" s="55">
        <f t="shared" ref="D504:I504" si="61">SUM(D505:D506)</f>
        <v>202</v>
      </c>
      <c r="E504" s="74">
        <f t="shared" si="61"/>
        <v>202</v>
      </c>
      <c r="F504" s="123">
        <f t="shared" si="61"/>
        <v>6.4</v>
      </c>
      <c r="G504" s="74">
        <f t="shared" si="61"/>
        <v>4.28</v>
      </c>
      <c r="H504" s="95">
        <f t="shared" si="61"/>
        <v>11.08</v>
      </c>
      <c r="I504" s="8">
        <f t="shared" si="61"/>
        <v>108.58</v>
      </c>
      <c r="J504" s="2"/>
    </row>
    <row r="505" spans="1:10">
      <c r="A505" s="399"/>
      <c r="B505" s="198" t="s">
        <v>61</v>
      </c>
      <c r="C505" s="281"/>
      <c r="D505" s="325">
        <v>200</v>
      </c>
      <c r="E505" s="97">
        <v>200</v>
      </c>
      <c r="F505" s="97">
        <v>6</v>
      </c>
      <c r="G505" s="97">
        <v>4</v>
      </c>
      <c r="H505" s="326">
        <v>10</v>
      </c>
      <c r="I505" s="98">
        <v>104</v>
      </c>
      <c r="J505" s="2"/>
    </row>
    <row r="506" spans="1:10" ht="19.5" thickBot="1">
      <c r="A506" s="400"/>
      <c r="B506" s="227" t="s">
        <v>136</v>
      </c>
      <c r="C506" s="273"/>
      <c r="D506" s="124">
        <v>2</v>
      </c>
      <c r="E506" s="374">
        <v>2</v>
      </c>
      <c r="F506" s="76">
        <v>0.4</v>
      </c>
      <c r="G506" s="77">
        <v>0.28000000000000003</v>
      </c>
      <c r="H506" s="159">
        <v>1.08</v>
      </c>
      <c r="I506" s="327">
        <v>4.58</v>
      </c>
      <c r="J506" s="2"/>
    </row>
    <row r="507" spans="1:10" ht="19.5" thickBot="1">
      <c r="A507" s="29"/>
      <c r="B507" s="295" t="s">
        <v>25</v>
      </c>
      <c r="C507" s="232"/>
      <c r="D507" s="32"/>
      <c r="E507" s="372"/>
      <c r="F507" s="291">
        <f>SUM(F496+F501+F504)</f>
        <v>16.240000000000002</v>
      </c>
      <c r="G507" s="136">
        <f>SUM(G496+G501+G504)</f>
        <v>17.86</v>
      </c>
      <c r="H507" s="136">
        <f>SUM(H496+H501+H504)</f>
        <v>55.709999999999994</v>
      </c>
      <c r="I507" s="293">
        <f>SUM(I496+I501+I504)</f>
        <v>456.86999999999995</v>
      </c>
      <c r="J507" s="2"/>
    </row>
    <row r="508" spans="1:10" ht="19.5" thickBot="1">
      <c r="A508" s="37"/>
      <c r="B508" s="38"/>
      <c r="C508" s="235"/>
      <c r="D508" s="38"/>
      <c r="E508" s="38"/>
      <c r="F508" s="38"/>
      <c r="G508" s="38"/>
      <c r="H508" s="38"/>
      <c r="I508" s="39"/>
      <c r="J508" s="2"/>
    </row>
    <row r="509" spans="1:10" ht="19.5" thickBot="1">
      <c r="A509" s="550" t="s">
        <v>78</v>
      </c>
      <c r="B509" s="551"/>
      <c r="C509" s="551"/>
      <c r="D509" s="551"/>
      <c r="E509" s="551"/>
      <c r="F509" s="551"/>
      <c r="G509" s="551"/>
      <c r="H509" s="551"/>
      <c r="I509" s="552"/>
      <c r="J509" s="2"/>
    </row>
    <row r="510" spans="1:10" ht="19.5" thickBot="1">
      <c r="A510" s="176">
        <v>1</v>
      </c>
      <c r="B510" s="436" t="s">
        <v>225</v>
      </c>
      <c r="C510" s="272" t="s">
        <v>231</v>
      </c>
      <c r="D510" s="55">
        <v>180</v>
      </c>
      <c r="E510" s="74">
        <v>133.19999999999999</v>
      </c>
      <c r="F510" s="74">
        <v>1.07</v>
      </c>
      <c r="G510" s="74">
        <v>0.27</v>
      </c>
      <c r="H510" s="74">
        <v>106.56</v>
      </c>
      <c r="I510" s="20">
        <v>50.62</v>
      </c>
      <c r="J510" s="2"/>
    </row>
    <row r="511" spans="1:10" ht="19.5" thickBot="1">
      <c r="A511" s="29"/>
      <c r="B511" s="183" t="s">
        <v>88</v>
      </c>
      <c r="C511" s="203"/>
      <c r="D511" s="183"/>
      <c r="E511" s="184"/>
      <c r="F511" s="291">
        <v>1.07</v>
      </c>
      <c r="G511" s="136">
        <v>0.27</v>
      </c>
      <c r="H511" s="292">
        <v>106.56</v>
      </c>
      <c r="I511" s="319">
        <v>50.62</v>
      </c>
      <c r="J511" s="2"/>
    </row>
    <row r="512" spans="1:10" ht="18" customHeight="1" thickBot="1">
      <c r="A512" s="37"/>
      <c r="B512" s="38"/>
      <c r="C512" s="235"/>
      <c r="D512" s="38"/>
      <c r="E512" s="38"/>
      <c r="F512" s="38"/>
      <c r="G512" s="38"/>
      <c r="H512" s="38"/>
      <c r="I512" s="39"/>
      <c r="J512" s="2"/>
    </row>
    <row r="513" spans="1:10" ht="18.75" customHeight="1" thickBot="1">
      <c r="A513" s="553" t="s">
        <v>13</v>
      </c>
      <c r="B513" s="554"/>
      <c r="C513" s="554"/>
      <c r="D513" s="554"/>
      <c r="E513" s="554"/>
      <c r="F513" s="554"/>
      <c r="G513" s="554"/>
      <c r="H513" s="554"/>
      <c r="I513" s="555"/>
      <c r="J513" s="2"/>
    </row>
    <row r="514" spans="1:10" ht="19.5" thickBot="1">
      <c r="A514" s="218">
        <v>1</v>
      </c>
      <c r="B514" s="82" t="s">
        <v>232</v>
      </c>
      <c r="C514" s="272" t="s">
        <v>144</v>
      </c>
      <c r="D514" s="55">
        <f t="shared" ref="D514:I514" si="62">SUM(D515:D520)</f>
        <v>62.2</v>
      </c>
      <c r="E514" s="74">
        <f t="shared" si="62"/>
        <v>54.7</v>
      </c>
      <c r="F514" s="74">
        <f t="shared" si="62"/>
        <v>1.4100000000000001</v>
      </c>
      <c r="G514" s="74">
        <f t="shared" si="62"/>
        <v>5.51</v>
      </c>
      <c r="H514" s="74">
        <f t="shared" si="62"/>
        <v>3.19</v>
      </c>
      <c r="I514" s="74">
        <f t="shared" si="62"/>
        <v>61.34</v>
      </c>
      <c r="J514" s="2"/>
    </row>
    <row r="515" spans="1:10">
      <c r="A515" s="193"/>
      <c r="B515" s="279" t="s">
        <v>99</v>
      </c>
      <c r="C515" s="281"/>
      <c r="D515" s="101">
        <v>30</v>
      </c>
      <c r="E515" s="204">
        <v>28.5</v>
      </c>
      <c r="F515" s="97">
        <v>0.17</v>
      </c>
      <c r="G515" s="97">
        <v>0</v>
      </c>
      <c r="H515" s="97">
        <v>1.2</v>
      </c>
      <c r="I515" s="100">
        <v>5.13</v>
      </c>
      <c r="J515" s="2"/>
    </row>
    <row r="516" spans="1:10">
      <c r="A516" s="193"/>
      <c r="B516" s="280" t="s">
        <v>39</v>
      </c>
      <c r="C516" s="282"/>
      <c r="D516" s="66">
        <v>20</v>
      </c>
      <c r="E516" s="267">
        <v>15</v>
      </c>
      <c r="F516" s="69">
        <v>0.15</v>
      </c>
      <c r="G516" s="69">
        <v>0</v>
      </c>
      <c r="H516" s="69">
        <v>0.9</v>
      </c>
      <c r="I516" s="70">
        <v>4.5</v>
      </c>
      <c r="J516" s="2"/>
    </row>
    <row r="517" spans="1:10">
      <c r="A517" s="193"/>
      <c r="B517" s="280" t="s">
        <v>40</v>
      </c>
      <c r="C517" s="282"/>
      <c r="D517" s="66">
        <v>5</v>
      </c>
      <c r="E517" s="267">
        <v>4</v>
      </c>
      <c r="F517" s="69">
        <v>0.09</v>
      </c>
      <c r="G517" s="69">
        <v>0.01</v>
      </c>
      <c r="H517" s="69">
        <v>0.23</v>
      </c>
      <c r="I517" s="70">
        <v>0.96</v>
      </c>
      <c r="J517" s="2"/>
    </row>
    <row r="518" spans="1:10">
      <c r="A518" s="193"/>
      <c r="B518" s="269" t="s">
        <v>36</v>
      </c>
      <c r="C518" s="274"/>
      <c r="D518" s="66">
        <v>2</v>
      </c>
      <c r="E518" s="69">
        <v>2</v>
      </c>
      <c r="F518" s="69">
        <v>0</v>
      </c>
      <c r="G518" s="69">
        <v>2</v>
      </c>
      <c r="H518" s="69">
        <v>0</v>
      </c>
      <c r="I518" s="70">
        <v>18</v>
      </c>
      <c r="J518" s="2"/>
    </row>
    <row r="519" spans="1:10">
      <c r="A519" s="193"/>
      <c r="B519" s="104" t="s">
        <v>192</v>
      </c>
      <c r="C519" s="274"/>
      <c r="D519" s="112">
        <v>0.2</v>
      </c>
      <c r="E519" s="69">
        <v>0.2</v>
      </c>
      <c r="F519" s="69">
        <v>0</v>
      </c>
      <c r="G519" s="69">
        <v>0</v>
      </c>
      <c r="H519" s="69">
        <v>0</v>
      </c>
      <c r="I519" s="70">
        <v>0</v>
      </c>
      <c r="J519" s="2"/>
    </row>
    <row r="520" spans="1:10" ht="19.5" thickBot="1">
      <c r="A520" s="194"/>
      <c r="B520" s="197" t="s">
        <v>111</v>
      </c>
      <c r="C520" s="287"/>
      <c r="D520" s="170">
        <v>5</v>
      </c>
      <c r="E520" s="77">
        <v>5</v>
      </c>
      <c r="F520" s="77">
        <v>1</v>
      </c>
      <c r="G520" s="77">
        <v>3.5</v>
      </c>
      <c r="H520" s="77">
        <v>0.86</v>
      </c>
      <c r="I520" s="185">
        <v>32.75</v>
      </c>
      <c r="J520" s="2"/>
    </row>
    <row r="521" spans="1:10" ht="19.5" thickBot="1">
      <c r="A521" s="399">
        <v>2</v>
      </c>
      <c r="B521" s="82" t="s">
        <v>243</v>
      </c>
      <c r="C521" s="272" t="s">
        <v>90</v>
      </c>
      <c r="D521" s="55">
        <f t="shared" ref="D521:I521" si="63">SUM(D522:D530)</f>
        <v>191.8</v>
      </c>
      <c r="E521" s="74">
        <f t="shared" si="63"/>
        <v>150.71</v>
      </c>
      <c r="F521" s="74">
        <f t="shared" si="63"/>
        <v>2.4300000000000002</v>
      </c>
      <c r="G521" s="74">
        <f t="shared" si="63"/>
        <v>3.76</v>
      </c>
      <c r="H521" s="95">
        <f t="shared" si="63"/>
        <v>43.519999999999996</v>
      </c>
      <c r="I521" s="136">
        <f t="shared" si="63"/>
        <v>72.02</v>
      </c>
      <c r="J521" s="2"/>
    </row>
    <row r="522" spans="1:10">
      <c r="A522" s="396"/>
      <c r="B522" s="269" t="s">
        <v>170</v>
      </c>
      <c r="C522" s="398"/>
      <c r="D522" s="90">
        <v>100</v>
      </c>
      <c r="E522" s="90">
        <v>80</v>
      </c>
      <c r="F522" s="90">
        <v>1.6</v>
      </c>
      <c r="G522" s="90">
        <v>0.08</v>
      </c>
      <c r="H522" s="90">
        <v>40</v>
      </c>
      <c r="I522" s="91">
        <v>20</v>
      </c>
      <c r="J522" s="2"/>
    </row>
    <row r="523" spans="1:10">
      <c r="A523" s="190"/>
      <c r="B523" s="313" t="s">
        <v>92</v>
      </c>
      <c r="C523" s="274"/>
      <c r="D523" s="66">
        <v>50</v>
      </c>
      <c r="E523" s="69">
        <v>35</v>
      </c>
      <c r="F523" s="69">
        <v>0.25</v>
      </c>
      <c r="G523" s="69">
        <v>7.0000000000000007E-2</v>
      </c>
      <c r="H523" s="69">
        <v>1.05</v>
      </c>
      <c r="I523" s="494">
        <v>5.6</v>
      </c>
      <c r="J523" s="2"/>
    </row>
    <row r="524" spans="1:10">
      <c r="A524" s="190"/>
      <c r="B524" s="313" t="s">
        <v>16</v>
      </c>
      <c r="C524" s="274"/>
      <c r="D524" s="66">
        <v>15</v>
      </c>
      <c r="E524" s="69">
        <v>12.6</v>
      </c>
      <c r="F524" s="69">
        <v>0.21</v>
      </c>
      <c r="G524" s="69">
        <v>0.03</v>
      </c>
      <c r="H524" s="69">
        <v>1.26</v>
      </c>
      <c r="I524" s="70">
        <v>5.29</v>
      </c>
      <c r="J524" s="2"/>
    </row>
    <row r="525" spans="1:10">
      <c r="A525" s="190"/>
      <c r="B525" s="313" t="s">
        <v>14</v>
      </c>
      <c r="C525" s="274"/>
      <c r="D525" s="66">
        <v>15</v>
      </c>
      <c r="E525" s="69">
        <v>12</v>
      </c>
      <c r="F525" s="69">
        <v>0.16</v>
      </c>
      <c r="G525" s="69">
        <v>0.01</v>
      </c>
      <c r="H525" s="69">
        <v>0.84</v>
      </c>
      <c r="I525" s="70">
        <v>4.92</v>
      </c>
      <c r="J525" s="2"/>
    </row>
    <row r="526" spans="1:10">
      <c r="A526" s="190"/>
      <c r="B526" s="313" t="s">
        <v>169</v>
      </c>
      <c r="C526" s="274"/>
      <c r="D526" s="66">
        <v>3</v>
      </c>
      <c r="E526" s="69">
        <v>2.31</v>
      </c>
      <c r="F526" s="69">
        <v>0.06</v>
      </c>
      <c r="G526" s="69">
        <v>0</v>
      </c>
      <c r="H526" s="69">
        <v>0.2</v>
      </c>
      <c r="I526" s="494">
        <v>0.8</v>
      </c>
      <c r="J526" s="2"/>
    </row>
    <row r="527" spans="1:10">
      <c r="A527" s="190"/>
      <c r="B527" s="313" t="s">
        <v>75</v>
      </c>
      <c r="C527" s="274"/>
      <c r="D527" s="66">
        <v>2</v>
      </c>
      <c r="E527" s="69">
        <v>2</v>
      </c>
      <c r="F527" s="69">
        <v>0</v>
      </c>
      <c r="G527" s="69">
        <v>2</v>
      </c>
      <c r="H527" s="69">
        <v>0</v>
      </c>
      <c r="I527" s="70">
        <v>18</v>
      </c>
      <c r="J527" s="2"/>
    </row>
    <row r="528" spans="1:10">
      <c r="A528" s="190"/>
      <c r="B528" s="397" t="s">
        <v>187</v>
      </c>
      <c r="C528" s="275"/>
      <c r="D528" s="102">
        <v>1</v>
      </c>
      <c r="E528" s="72">
        <v>1</v>
      </c>
      <c r="F528" s="72">
        <v>0.01</v>
      </c>
      <c r="G528" s="72">
        <v>0.82</v>
      </c>
      <c r="H528" s="72">
        <v>0.01</v>
      </c>
      <c r="I528" s="73">
        <v>6.61</v>
      </c>
      <c r="J528" s="2"/>
    </row>
    <row r="529" spans="1:10">
      <c r="A529" s="190"/>
      <c r="B529" s="104" t="s">
        <v>192</v>
      </c>
      <c r="C529" s="275"/>
      <c r="D529" s="102">
        <v>0.8</v>
      </c>
      <c r="E529" s="72">
        <v>0.8</v>
      </c>
      <c r="F529" s="72">
        <v>0</v>
      </c>
      <c r="G529" s="72">
        <v>0</v>
      </c>
      <c r="H529" s="72">
        <v>0</v>
      </c>
      <c r="I529" s="73">
        <v>0</v>
      </c>
      <c r="J529" s="2"/>
    </row>
    <row r="530" spans="1:10" ht="19.5" thickBot="1">
      <c r="A530" s="190"/>
      <c r="B530" s="104" t="s">
        <v>195</v>
      </c>
      <c r="C530" s="274"/>
      <c r="D530" s="66">
        <v>5</v>
      </c>
      <c r="E530" s="69">
        <v>5</v>
      </c>
      <c r="F530" s="69">
        <v>0.14000000000000001</v>
      </c>
      <c r="G530" s="69">
        <v>0.75</v>
      </c>
      <c r="H530" s="69">
        <v>0.16</v>
      </c>
      <c r="I530" s="70">
        <v>10.8</v>
      </c>
      <c r="J530" s="2"/>
    </row>
    <row r="531" spans="1:10" ht="19.5" thickBot="1">
      <c r="A531" s="218">
        <v>3</v>
      </c>
      <c r="B531" s="82" t="s">
        <v>184</v>
      </c>
      <c r="C531" s="272" t="s">
        <v>152</v>
      </c>
      <c r="D531" s="55">
        <f t="shared" ref="D531:I531" si="64">SUM(D532:D536)</f>
        <v>134.4</v>
      </c>
      <c r="E531" s="74">
        <f t="shared" si="64"/>
        <v>89.600000000000009</v>
      </c>
      <c r="F531" s="74">
        <f t="shared" si="64"/>
        <v>1.8800000000000001</v>
      </c>
      <c r="G531" s="74">
        <f t="shared" si="64"/>
        <v>13.329999999999998</v>
      </c>
      <c r="H531" s="95">
        <f t="shared" si="64"/>
        <v>8.83</v>
      </c>
      <c r="I531" s="136">
        <f t="shared" si="64"/>
        <v>120.85</v>
      </c>
      <c r="J531" s="2"/>
    </row>
    <row r="532" spans="1:10">
      <c r="A532" s="396"/>
      <c r="B532" s="215" t="s">
        <v>180</v>
      </c>
      <c r="C532" s="276"/>
      <c r="D532" s="96">
        <v>120</v>
      </c>
      <c r="E532" s="75">
        <v>76.8</v>
      </c>
      <c r="F532" s="75">
        <v>1.54</v>
      </c>
      <c r="G532" s="75">
        <v>11.29</v>
      </c>
      <c r="H532" s="75">
        <v>6.53</v>
      </c>
      <c r="I532" s="10">
        <v>92.16</v>
      </c>
      <c r="J532" s="2"/>
    </row>
    <row r="533" spans="1:10">
      <c r="A533" s="190"/>
      <c r="B533" s="215" t="s">
        <v>16</v>
      </c>
      <c r="C533" s="276"/>
      <c r="D533" s="96">
        <v>10</v>
      </c>
      <c r="E533" s="75">
        <v>8.4</v>
      </c>
      <c r="F533" s="75">
        <v>0.14000000000000001</v>
      </c>
      <c r="G533" s="75">
        <v>0.02</v>
      </c>
      <c r="H533" s="75">
        <v>0.84</v>
      </c>
      <c r="I533" s="10">
        <v>3.53</v>
      </c>
      <c r="J533" s="2"/>
    </row>
    <row r="534" spans="1:10">
      <c r="A534" s="190"/>
      <c r="B534" s="104" t="s">
        <v>156</v>
      </c>
      <c r="C534" s="274"/>
      <c r="D534" s="66">
        <v>2</v>
      </c>
      <c r="E534" s="69">
        <v>2</v>
      </c>
      <c r="F534" s="69">
        <v>0.2</v>
      </c>
      <c r="G534" s="69">
        <v>0.02</v>
      </c>
      <c r="H534" s="69">
        <v>1.46</v>
      </c>
      <c r="I534" s="70">
        <v>7.16</v>
      </c>
      <c r="J534" s="2"/>
    </row>
    <row r="535" spans="1:10">
      <c r="A535" s="190"/>
      <c r="B535" s="168" t="s">
        <v>75</v>
      </c>
      <c r="C535" s="277"/>
      <c r="D535" s="173">
        <v>2</v>
      </c>
      <c r="E535" s="40">
        <v>2</v>
      </c>
      <c r="F535" s="40">
        <v>0</v>
      </c>
      <c r="G535" s="40">
        <v>2</v>
      </c>
      <c r="H535" s="40">
        <v>0</v>
      </c>
      <c r="I535" s="41">
        <v>18</v>
      </c>
      <c r="J535" s="2"/>
    </row>
    <row r="536" spans="1:10" ht="19.5" thickBot="1">
      <c r="A536" s="191"/>
      <c r="B536" s="384" t="s">
        <v>192</v>
      </c>
      <c r="C536" s="275"/>
      <c r="D536" s="102">
        <v>0.4</v>
      </c>
      <c r="E536" s="72">
        <v>0.4</v>
      </c>
      <c r="F536" s="72">
        <v>0</v>
      </c>
      <c r="G536" s="72">
        <v>0</v>
      </c>
      <c r="H536" s="72">
        <v>0</v>
      </c>
      <c r="I536" s="73">
        <v>0</v>
      </c>
      <c r="J536" s="2"/>
    </row>
    <row r="537" spans="1:10" ht="19.5" thickBot="1">
      <c r="A537" s="176">
        <v>4</v>
      </c>
      <c r="B537" s="331" t="s">
        <v>158</v>
      </c>
      <c r="C537" s="376" t="s">
        <v>98</v>
      </c>
      <c r="D537" s="447">
        <f t="shared" ref="D537:I537" si="65">SUM(D538:D542)</f>
        <v>182.2</v>
      </c>
      <c r="E537" s="163">
        <f t="shared" si="65"/>
        <v>165.5</v>
      </c>
      <c r="F537" s="74">
        <f t="shared" si="65"/>
        <v>3.12</v>
      </c>
      <c r="G537" s="74">
        <f t="shared" si="65"/>
        <v>2.34</v>
      </c>
      <c r="H537" s="74">
        <f t="shared" si="65"/>
        <v>9.7600000000000016</v>
      </c>
      <c r="I537" s="20">
        <f t="shared" si="65"/>
        <v>72.009999999999991</v>
      </c>
      <c r="J537" s="2"/>
    </row>
    <row r="538" spans="1:10">
      <c r="A538" s="144"/>
      <c r="B538" s="382" t="s">
        <v>188</v>
      </c>
      <c r="C538" s="285"/>
      <c r="D538" s="101">
        <v>150</v>
      </c>
      <c r="E538" s="97">
        <v>136.5</v>
      </c>
      <c r="F538" s="97">
        <v>2.73</v>
      </c>
      <c r="G538" s="97">
        <v>0.27</v>
      </c>
      <c r="H538" s="97">
        <v>7.78</v>
      </c>
      <c r="I538" s="100">
        <v>45.05</v>
      </c>
      <c r="J538" s="2"/>
    </row>
    <row r="539" spans="1:10">
      <c r="A539" s="498"/>
      <c r="B539" s="419" t="s">
        <v>16</v>
      </c>
      <c r="C539" s="274"/>
      <c r="D539" s="66">
        <v>20</v>
      </c>
      <c r="E539" s="69">
        <v>16.8</v>
      </c>
      <c r="F539" s="69">
        <v>0.28999999999999998</v>
      </c>
      <c r="G539" s="69">
        <v>0.03</v>
      </c>
      <c r="H539" s="69">
        <v>1.68</v>
      </c>
      <c r="I539" s="70">
        <v>7.06</v>
      </c>
      <c r="J539" s="2"/>
    </row>
    <row r="540" spans="1:10">
      <c r="A540" s="498"/>
      <c r="B540" s="313" t="s">
        <v>38</v>
      </c>
      <c r="C540" s="274"/>
      <c r="D540" s="66">
        <v>10</v>
      </c>
      <c r="E540" s="69">
        <v>10</v>
      </c>
      <c r="F540" s="69">
        <v>0.1</v>
      </c>
      <c r="G540" s="69">
        <v>0.04</v>
      </c>
      <c r="H540" s="69">
        <v>0.3</v>
      </c>
      <c r="I540" s="70">
        <v>1.9</v>
      </c>
      <c r="J540" s="2"/>
    </row>
    <row r="541" spans="1:10">
      <c r="A541" s="498"/>
      <c r="B541" s="313" t="s">
        <v>75</v>
      </c>
      <c r="C541" s="274"/>
      <c r="D541" s="66">
        <v>2</v>
      </c>
      <c r="E541" s="69">
        <v>2</v>
      </c>
      <c r="F541" s="69">
        <v>0</v>
      </c>
      <c r="G541" s="69">
        <v>2</v>
      </c>
      <c r="H541" s="69">
        <v>0</v>
      </c>
      <c r="I541" s="70">
        <v>18</v>
      </c>
      <c r="J541" s="2"/>
    </row>
    <row r="542" spans="1:10" ht="19.5" thickBot="1">
      <c r="A542" s="499"/>
      <c r="B542" s="221" t="s">
        <v>192</v>
      </c>
      <c r="C542" s="287"/>
      <c r="D542" s="170">
        <v>0.2</v>
      </c>
      <c r="E542" s="77">
        <v>0.2</v>
      </c>
      <c r="F542" s="77">
        <v>0</v>
      </c>
      <c r="G542" s="77">
        <v>0</v>
      </c>
      <c r="H542" s="77">
        <v>0</v>
      </c>
      <c r="I542" s="489">
        <v>0</v>
      </c>
      <c r="J542" s="2"/>
    </row>
    <row r="543" spans="1:10" ht="19.5" thickBot="1">
      <c r="A543" s="218">
        <v>5</v>
      </c>
      <c r="B543" s="82" t="s">
        <v>226</v>
      </c>
      <c r="C543" s="272" t="s">
        <v>155</v>
      </c>
      <c r="D543" s="55">
        <f>D544+D546</f>
        <v>43</v>
      </c>
      <c r="E543" s="74">
        <f>E544+E546</f>
        <v>38.200000000000003</v>
      </c>
      <c r="F543" s="123">
        <f t="shared" ref="F543:I543" si="66">SUM(F544:F546)</f>
        <v>0.2</v>
      </c>
      <c r="G543" s="74">
        <f t="shared" si="66"/>
        <v>0.02</v>
      </c>
      <c r="H543" s="95">
        <f t="shared" si="66"/>
        <v>7.49</v>
      </c>
      <c r="I543" s="136">
        <f t="shared" si="66"/>
        <v>30.449999999999996</v>
      </c>
      <c r="J543" s="2"/>
    </row>
    <row r="544" spans="1:10">
      <c r="A544" s="190"/>
      <c r="B544" s="151" t="s">
        <v>69</v>
      </c>
      <c r="C544" s="276"/>
      <c r="D544" s="96">
        <v>40</v>
      </c>
      <c r="E544" s="75">
        <v>35.200000000000003</v>
      </c>
      <c r="F544" s="75">
        <v>0.14000000000000001</v>
      </c>
      <c r="G544" s="75">
        <v>0</v>
      </c>
      <c r="H544" s="75">
        <v>3.98</v>
      </c>
      <c r="I544" s="10">
        <v>16.54</v>
      </c>
      <c r="J544" s="2"/>
    </row>
    <row r="545" spans="1:10">
      <c r="A545" s="190"/>
      <c r="B545" s="254" t="s">
        <v>125</v>
      </c>
      <c r="C545" s="277"/>
      <c r="D545" s="112">
        <v>10</v>
      </c>
      <c r="E545" s="69">
        <v>6</v>
      </c>
      <c r="F545" s="69">
        <v>0.06</v>
      </c>
      <c r="G545" s="69">
        <v>0.02</v>
      </c>
      <c r="H545" s="69">
        <v>0.54</v>
      </c>
      <c r="I545" s="70">
        <v>1.74</v>
      </c>
      <c r="J545" s="2"/>
    </row>
    <row r="546" spans="1:10" ht="19.5" thickBot="1">
      <c r="A546" s="191"/>
      <c r="B546" s="266" t="s">
        <v>7</v>
      </c>
      <c r="C546" s="278"/>
      <c r="D546" s="495">
        <v>3</v>
      </c>
      <c r="E546" s="77">
        <v>3</v>
      </c>
      <c r="F546" s="77">
        <v>0</v>
      </c>
      <c r="G546" s="77">
        <v>0</v>
      </c>
      <c r="H546" s="77">
        <v>2.97</v>
      </c>
      <c r="I546" s="489">
        <v>12.17</v>
      </c>
      <c r="J546" s="2"/>
    </row>
    <row r="547" spans="1:10" ht="19.5" thickBot="1">
      <c r="A547" s="296">
        <v>6</v>
      </c>
      <c r="B547" s="65" t="s">
        <v>93</v>
      </c>
      <c r="C547" s="272" t="s">
        <v>106</v>
      </c>
      <c r="D547" s="55">
        <v>33</v>
      </c>
      <c r="E547" s="74">
        <v>33</v>
      </c>
      <c r="F547" s="74">
        <v>2.97</v>
      </c>
      <c r="G547" s="74">
        <v>0.99</v>
      </c>
      <c r="H547" s="74">
        <v>15.84</v>
      </c>
      <c r="I547" s="20">
        <v>85.14</v>
      </c>
      <c r="J547" s="2"/>
    </row>
    <row r="548" spans="1:10" ht="19.5" thickBot="1">
      <c r="A548" s="29"/>
      <c r="B548" s="143" t="s">
        <v>26</v>
      </c>
      <c r="C548" s="203"/>
      <c r="D548" s="147"/>
      <c r="E548" s="147"/>
      <c r="F548" s="136">
        <f>SUM(F514+F521+F531+F537+F543+F547)</f>
        <v>12.01</v>
      </c>
      <c r="G548" s="298">
        <f>SUM(G514+G521+G531+G537+G543+G547)</f>
        <v>25.949999999999996</v>
      </c>
      <c r="H548" s="136">
        <f>SUM(H514+H521+H531+H537+H543+H547)</f>
        <v>88.63</v>
      </c>
      <c r="I548" s="301">
        <f>SUM(I514+I521+I531+I537+I543+I547)</f>
        <v>441.81</v>
      </c>
      <c r="J548" s="2"/>
    </row>
    <row r="549" spans="1:10" ht="19.5" thickBot="1">
      <c r="A549" s="37"/>
      <c r="B549" s="38"/>
      <c r="C549" s="235"/>
      <c r="D549" s="38"/>
      <c r="E549" s="38"/>
      <c r="F549" s="38"/>
      <c r="G549" s="38"/>
      <c r="H549" s="38"/>
      <c r="I549" s="39"/>
      <c r="J549" s="2"/>
    </row>
    <row r="550" spans="1:10" ht="19.5" thickBot="1">
      <c r="A550" s="550" t="s">
        <v>176</v>
      </c>
      <c r="B550" s="551"/>
      <c r="C550" s="551"/>
      <c r="D550" s="551"/>
      <c r="E550" s="551"/>
      <c r="F550" s="551"/>
      <c r="G550" s="551"/>
      <c r="H550" s="551"/>
      <c r="I550" s="552"/>
      <c r="J550" s="2"/>
    </row>
    <row r="551" spans="1:10" ht="19.5" thickBot="1">
      <c r="A551" s="218">
        <v>1</v>
      </c>
      <c r="B551" s="82" t="s">
        <v>103</v>
      </c>
      <c r="C551" s="272" t="s">
        <v>246</v>
      </c>
      <c r="D551" s="55">
        <f t="shared" ref="D551:I551" si="67">SUM(D552:D559)</f>
        <v>96</v>
      </c>
      <c r="E551" s="74">
        <f t="shared" si="67"/>
        <v>94.05</v>
      </c>
      <c r="F551" s="74">
        <f t="shared" si="67"/>
        <v>6.6399999999999988</v>
      </c>
      <c r="G551" s="74">
        <f t="shared" si="67"/>
        <v>8.0399999999999991</v>
      </c>
      <c r="H551" s="74">
        <f t="shared" si="67"/>
        <v>41.989999999999995</v>
      </c>
      <c r="I551" s="74">
        <f t="shared" si="67"/>
        <v>271.64999999999998</v>
      </c>
      <c r="J551" s="2"/>
    </row>
    <row r="552" spans="1:10">
      <c r="A552" s="190"/>
      <c r="B552" s="402" t="s">
        <v>140</v>
      </c>
      <c r="C552" s="285"/>
      <c r="D552" s="101">
        <v>40</v>
      </c>
      <c r="E552" s="97">
        <v>40</v>
      </c>
      <c r="F552" s="97">
        <v>4</v>
      </c>
      <c r="G552" s="97">
        <v>0.4</v>
      </c>
      <c r="H552" s="97">
        <v>29.2</v>
      </c>
      <c r="I552" s="100">
        <v>143.19999999999999</v>
      </c>
      <c r="J552" s="2"/>
    </row>
    <row r="553" spans="1:10">
      <c r="A553" s="190"/>
      <c r="B553" s="269" t="s">
        <v>24</v>
      </c>
      <c r="C553" s="274"/>
      <c r="D553" s="66">
        <v>15</v>
      </c>
      <c r="E553" s="69">
        <v>13.05</v>
      </c>
      <c r="F553" s="69">
        <v>1.68</v>
      </c>
      <c r="G553" s="69">
        <v>1.29</v>
      </c>
      <c r="H553" s="69">
        <v>0.13</v>
      </c>
      <c r="I553" s="70">
        <v>18.66</v>
      </c>
      <c r="J553" s="2"/>
    </row>
    <row r="554" spans="1:10">
      <c r="A554" s="190"/>
      <c r="B554" s="269" t="s">
        <v>61</v>
      </c>
      <c r="C554" s="274"/>
      <c r="D554" s="66">
        <v>20</v>
      </c>
      <c r="E554" s="69">
        <v>20</v>
      </c>
      <c r="F554" s="69">
        <v>0.6</v>
      </c>
      <c r="G554" s="69">
        <v>0.4</v>
      </c>
      <c r="H554" s="69">
        <v>1</v>
      </c>
      <c r="I554" s="70">
        <v>10.4</v>
      </c>
      <c r="J554" s="2"/>
    </row>
    <row r="555" spans="1:10">
      <c r="A555" s="190"/>
      <c r="B555" s="252" t="s">
        <v>187</v>
      </c>
      <c r="C555" s="275"/>
      <c r="D555" s="112">
        <v>2</v>
      </c>
      <c r="E555" s="69">
        <v>2</v>
      </c>
      <c r="F555" s="69">
        <v>0.02</v>
      </c>
      <c r="G555" s="69">
        <v>1.64</v>
      </c>
      <c r="H555" s="69">
        <v>0.03</v>
      </c>
      <c r="I555" s="70">
        <v>13.22</v>
      </c>
      <c r="J555" s="2"/>
    </row>
    <row r="556" spans="1:10">
      <c r="A556" s="190"/>
      <c r="B556" s="252" t="s">
        <v>7</v>
      </c>
      <c r="C556" s="275"/>
      <c r="D556" s="500">
        <v>3</v>
      </c>
      <c r="E556" s="69">
        <v>3</v>
      </c>
      <c r="F556" s="69">
        <v>0</v>
      </c>
      <c r="G556" s="69">
        <v>0</v>
      </c>
      <c r="H556" s="69">
        <v>2.97</v>
      </c>
      <c r="I556" s="70">
        <v>12.17</v>
      </c>
      <c r="J556" s="2"/>
    </row>
    <row r="557" spans="1:10">
      <c r="A557" s="190"/>
      <c r="B557" s="252" t="s">
        <v>75</v>
      </c>
      <c r="C557" s="275"/>
      <c r="D557" s="173">
        <v>4</v>
      </c>
      <c r="E557" s="75">
        <v>4</v>
      </c>
      <c r="F557" s="75">
        <v>0</v>
      </c>
      <c r="G557" s="40">
        <v>4</v>
      </c>
      <c r="H557" s="40">
        <v>0</v>
      </c>
      <c r="I557" s="189">
        <v>36</v>
      </c>
      <c r="J557" s="2"/>
    </row>
    <row r="558" spans="1:10">
      <c r="A558" s="190"/>
      <c r="B558" s="252" t="s">
        <v>48</v>
      </c>
      <c r="C558" s="275"/>
      <c r="D558" s="500">
        <v>2</v>
      </c>
      <c r="E558" s="69">
        <v>2</v>
      </c>
      <c r="F558" s="72">
        <v>0.17</v>
      </c>
      <c r="G558" s="72">
        <v>0.04</v>
      </c>
      <c r="H558" s="72">
        <v>0.36</v>
      </c>
      <c r="I558" s="73">
        <v>2.1</v>
      </c>
      <c r="J558" s="2"/>
    </row>
    <row r="559" spans="1:10" ht="19.5" thickBot="1">
      <c r="A559" s="190"/>
      <c r="B559" s="252" t="s">
        <v>49</v>
      </c>
      <c r="C559" s="275"/>
      <c r="D559" s="96">
        <v>10</v>
      </c>
      <c r="E559" s="76">
        <v>10</v>
      </c>
      <c r="F559" s="72">
        <v>0.17</v>
      </c>
      <c r="G559" s="72">
        <v>0.27</v>
      </c>
      <c r="H559" s="72">
        <v>8.3000000000000007</v>
      </c>
      <c r="I559" s="73">
        <v>35.9</v>
      </c>
      <c r="J559" s="2"/>
    </row>
    <row r="560" spans="1:10" ht="38.25" thickBot="1">
      <c r="A560" s="220">
        <v>2</v>
      </c>
      <c r="B560" s="470" t="s">
        <v>196</v>
      </c>
      <c r="C560" s="272" t="s">
        <v>80</v>
      </c>
      <c r="D560" s="424">
        <v>200</v>
      </c>
      <c r="E560" s="426">
        <v>200</v>
      </c>
      <c r="F560" s="55">
        <v>1.68</v>
      </c>
      <c r="G560" s="123">
        <v>0.2</v>
      </c>
      <c r="H560" s="123">
        <v>9.1999999999999993</v>
      </c>
      <c r="I560" s="228">
        <v>54</v>
      </c>
      <c r="J560" s="2"/>
    </row>
    <row r="561" spans="1:10" ht="19.5" thickBot="1">
      <c r="A561" s="164"/>
      <c r="B561" s="439" t="s">
        <v>177</v>
      </c>
      <c r="C561" s="234"/>
      <c r="D561" s="89"/>
      <c r="E561" s="89"/>
      <c r="F561" s="208">
        <f>SUM(F551+F560)</f>
        <v>8.3199999999999985</v>
      </c>
      <c r="G561" s="136">
        <f>SUM(G551+G560)</f>
        <v>8.2399999999999984</v>
      </c>
      <c r="H561" s="136">
        <f>SUM(H551+H560)</f>
        <v>51.19</v>
      </c>
      <c r="I561" s="300">
        <f>SUM(I551+I560)</f>
        <v>325.64999999999998</v>
      </c>
      <c r="J561" s="2"/>
    </row>
    <row r="562" spans="1:10" ht="19.5" thickBot="1">
      <c r="A562" s="48"/>
      <c r="B562" s="49" t="s">
        <v>50</v>
      </c>
      <c r="C562" s="238"/>
      <c r="D562" s="50"/>
      <c r="E562" s="50"/>
      <c r="F562" s="321">
        <f>SUM(F507+F510+F548+F561)</f>
        <v>37.64</v>
      </c>
      <c r="G562" s="320">
        <f>SUM(G507+G510+G548+G561)</f>
        <v>52.319999999999993</v>
      </c>
      <c r="H562" s="320">
        <f>SUM(H507+H510+H548+H561)</f>
        <v>302.08999999999997</v>
      </c>
      <c r="I562" s="401">
        <f>SUM(I507+I510+I548+I561)</f>
        <v>1274.9499999999998</v>
      </c>
      <c r="J562" s="2"/>
    </row>
    <row r="563" spans="1:10" ht="19.5" thickBot="1">
      <c r="A563" s="558" t="s">
        <v>51</v>
      </c>
      <c r="B563" s="559"/>
      <c r="C563" s="559"/>
      <c r="D563" s="559"/>
      <c r="E563" s="559"/>
      <c r="F563" s="571"/>
      <c r="G563" s="571"/>
      <c r="H563" s="571"/>
      <c r="I563" s="572"/>
      <c r="J563" s="2"/>
    </row>
    <row r="564" spans="1:10" ht="19.5" thickBot="1">
      <c r="A564" s="550" t="s">
        <v>11</v>
      </c>
      <c r="B564" s="551"/>
      <c r="C564" s="551"/>
      <c r="D564" s="551"/>
      <c r="E564" s="551"/>
      <c r="F564" s="551"/>
      <c r="G564" s="551"/>
      <c r="H564" s="551"/>
      <c r="I564" s="552"/>
      <c r="J564" s="2"/>
    </row>
    <row r="565" spans="1:10" ht="19.5" thickBot="1">
      <c r="A565" s="219">
        <v>1</v>
      </c>
      <c r="B565" s="82" t="s">
        <v>234</v>
      </c>
      <c r="C565" s="272" t="s">
        <v>80</v>
      </c>
      <c r="D565" s="55">
        <f t="shared" ref="D565:I565" si="68">SUM(D566:D569)</f>
        <v>175</v>
      </c>
      <c r="E565" s="74">
        <f t="shared" si="68"/>
        <v>174.8</v>
      </c>
      <c r="F565" s="123">
        <f t="shared" si="68"/>
        <v>6.8999999999999995</v>
      </c>
      <c r="G565" s="74">
        <f t="shared" si="68"/>
        <v>4.84</v>
      </c>
      <c r="H565" s="74">
        <f t="shared" si="68"/>
        <v>23.77</v>
      </c>
      <c r="I565" s="135">
        <f t="shared" si="68"/>
        <v>174.07999999999998</v>
      </c>
      <c r="J565" s="2"/>
    </row>
    <row r="566" spans="1:10">
      <c r="A566" s="396"/>
      <c r="B566" s="151" t="s">
        <v>235</v>
      </c>
      <c r="C566" s="281"/>
      <c r="D566" s="101">
        <v>20</v>
      </c>
      <c r="E566" s="97">
        <v>19.8</v>
      </c>
      <c r="F566" s="97">
        <v>2.38</v>
      </c>
      <c r="G566" s="97">
        <v>0.2</v>
      </c>
      <c r="H566" s="97">
        <v>13.27</v>
      </c>
      <c r="I566" s="98">
        <v>70.69</v>
      </c>
      <c r="J566" s="2"/>
    </row>
    <row r="567" spans="1:10">
      <c r="A567" s="190"/>
      <c r="B567" s="316" t="s">
        <v>63</v>
      </c>
      <c r="C567" s="274"/>
      <c r="D567" s="66">
        <v>150</v>
      </c>
      <c r="E567" s="69">
        <v>150</v>
      </c>
      <c r="F567" s="69">
        <v>4.5</v>
      </c>
      <c r="G567" s="69">
        <v>3</v>
      </c>
      <c r="H567" s="69">
        <v>7.5</v>
      </c>
      <c r="I567" s="70">
        <v>78</v>
      </c>
      <c r="J567" s="2"/>
    </row>
    <row r="568" spans="1:10">
      <c r="A568" s="190"/>
      <c r="B568" s="269" t="s">
        <v>187</v>
      </c>
      <c r="C568" s="274"/>
      <c r="D568" s="286">
        <v>2</v>
      </c>
      <c r="E568" s="69">
        <v>2</v>
      </c>
      <c r="F568" s="69">
        <v>0.02</v>
      </c>
      <c r="G568" s="69">
        <v>1.64</v>
      </c>
      <c r="H568" s="69">
        <v>0.03</v>
      </c>
      <c r="I568" s="70">
        <v>13.22</v>
      </c>
      <c r="J568" s="2"/>
    </row>
    <row r="569" spans="1:10" ht="19.5" thickBot="1">
      <c r="A569" s="191"/>
      <c r="B569" s="252" t="s">
        <v>7</v>
      </c>
      <c r="C569" s="278"/>
      <c r="D569" s="263">
        <v>3</v>
      </c>
      <c r="E569" s="76">
        <v>3</v>
      </c>
      <c r="F569" s="76">
        <v>0</v>
      </c>
      <c r="G569" s="76">
        <v>0</v>
      </c>
      <c r="H569" s="76">
        <v>2.97</v>
      </c>
      <c r="I569" s="71">
        <v>12.17</v>
      </c>
      <c r="J569" s="2"/>
    </row>
    <row r="570" spans="1:10" ht="19.5" thickBot="1">
      <c r="A570" s="177">
        <v>2</v>
      </c>
      <c r="B570" s="82" t="s">
        <v>87</v>
      </c>
      <c r="C570" s="272" t="s">
        <v>68</v>
      </c>
      <c r="D570" s="55">
        <f t="shared" ref="D570:I570" si="69">D571+D572</f>
        <v>50</v>
      </c>
      <c r="E570" s="74">
        <f t="shared" si="69"/>
        <v>50</v>
      </c>
      <c r="F570" s="74">
        <f t="shared" si="69"/>
        <v>3.3200000000000003</v>
      </c>
      <c r="G570" s="74">
        <f t="shared" si="69"/>
        <v>8.68</v>
      </c>
      <c r="H570" s="74">
        <f t="shared" si="69"/>
        <v>19.329999999999998</v>
      </c>
      <c r="I570" s="135">
        <f t="shared" si="69"/>
        <v>172.89999999999998</v>
      </c>
      <c r="J570" s="2"/>
    </row>
    <row r="571" spans="1:10">
      <c r="A571" s="144"/>
      <c r="B571" s="377" t="s">
        <v>241</v>
      </c>
      <c r="C571" s="281"/>
      <c r="D571" s="101">
        <v>40</v>
      </c>
      <c r="E571" s="97">
        <v>40</v>
      </c>
      <c r="F571" s="97">
        <v>3.24</v>
      </c>
      <c r="G571" s="97">
        <v>0.48</v>
      </c>
      <c r="H571" s="97">
        <v>19.2</v>
      </c>
      <c r="I571" s="98">
        <v>106.8</v>
      </c>
      <c r="J571" s="2"/>
    </row>
    <row r="572" spans="1:10" ht="19.5" thickBot="1">
      <c r="A572" s="146"/>
      <c r="B572" s="269" t="s">
        <v>187</v>
      </c>
      <c r="C572" s="273"/>
      <c r="D572" s="173">
        <v>10</v>
      </c>
      <c r="E572" s="40">
        <v>10</v>
      </c>
      <c r="F572" s="40">
        <v>0.08</v>
      </c>
      <c r="G572" s="40">
        <v>8.1999999999999993</v>
      </c>
      <c r="H572" s="40">
        <v>0.13</v>
      </c>
      <c r="I572" s="189">
        <v>66.099999999999994</v>
      </c>
      <c r="J572" s="2"/>
    </row>
    <row r="573" spans="1:10" ht="19.5" thickBot="1">
      <c r="A573" s="202">
        <v>3</v>
      </c>
      <c r="B573" s="82" t="s">
        <v>124</v>
      </c>
      <c r="C573" s="272" t="s">
        <v>80</v>
      </c>
      <c r="D573" s="55">
        <f t="shared" ref="D573:I573" si="70">SUM(D574:D576)</f>
        <v>14.02</v>
      </c>
      <c r="E573" s="74">
        <f t="shared" si="70"/>
        <v>10.02</v>
      </c>
      <c r="F573" s="74">
        <f t="shared" si="70"/>
        <v>0.06</v>
      </c>
      <c r="G573" s="74">
        <f t="shared" si="70"/>
        <v>0.02</v>
      </c>
      <c r="H573" s="123">
        <f t="shared" si="70"/>
        <v>4.5</v>
      </c>
      <c r="I573" s="20">
        <f t="shared" si="70"/>
        <v>17.97</v>
      </c>
      <c r="J573" s="2"/>
    </row>
    <row r="574" spans="1:10">
      <c r="A574" s="144"/>
      <c r="B574" s="279" t="s">
        <v>12</v>
      </c>
      <c r="C574" s="281"/>
      <c r="D574" s="101">
        <v>0.02</v>
      </c>
      <c r="E574" s="97">
        <v>0.02</v>
      </c>
      <c r="F574" s="97">
        <v>0</v>
      </c>
      <c r="G574" s="97">
        <v>0</v>
      </c>
      <c r="H574" s="97">
        <v>0</v>
      </c>
      <c r="I574" s="100">
        <v>0</v>
      </c>
      <c r="J574" s="2"/>
    </row>
    <row r="575" spans="1:10">
      <c r="A575" s="433"/>
      <c r="B575" s="268" t="s">
        <v>125</v>
      </c>
      <c r="C575" s="273"/>
      <c r="D575" s="173">
        <v>10</v>
      </c>
      <c r="E575" s="40">
        <v>6</v>
      </c>
      <c r="F575" s="69">
        <v>0.06</v>
      </c>
      <c r="G575" s="69">
        <v>0.02</v>
      </c>
      <c r="H575" s="69">
        <v>0.54</v>
      </c>
      <c r="I575" s="70">
        <v>1.74</v>
      </c>
      <c r="J575" s="2"/>
    </row>
    <row r="576" spans="1:10" ht="19.5" thickBot="1">
      <c r="A576" s="434"/>
      <c r="B576" s="360" t="s">
        <v>7</v>
      </c>
      <c r="C576" s="309"/>
      <c r="D576" s="102">
        <v>4</v>
      </c>
      <c r="E576" s="72">
        <v>4</v>
      </c>
      <c r="F576" s="170">
        <v>0</v>
      </c>
      <c r="G576" s="77">
        <v>0</v>
      </c>
      <c r="H576" s="77">
        <v>3.96</v>
      </c>
      <c r="I576" s="217">
        <v>16.23</v>
      </c>
      <c r="J576" s="2"/>
    </row>
    <row r="577" spans="1:10" ht="19.5" thickBot="1">
      <c r="A577" s="29"/>
      <c r="B577" s="298" t="s">
        <v>25</v>
      </c>
      <c r="C577" s="232"/>
      <c r="D577" s="32"/>
      <c r="E577" s="372"/>
      <c r="F577" s="373">
        <f>F565+F570+F573</f>
        <v>10.28</v>
      </c>
      <c r="G577" s="210">
        <f>G565+G570+G573</f>
        <v>13.54</v>
      </c>
      <c r="H577" s="373">
        <f>H565+H570+H573</f>
        <v>47.599999999999994</v>
      </c>
      <c r="I577" s="210">
        <f>I565+I570+I573</f>
        <v>364.94999999999993</v>
      </c>
      <c r="J577" s="2"/>
    </row>
    <row r="578" spans="1:10" ht="19.5" thickBot="1">
      <c r="A578" s="37"/>
      <c r="B578" s="38"/>
      <c r="C578" s="235"/>
      <c r="D578" s="38"/>
      <c r="E578" s="38"/>
      <c r="F578" s="38"/>
      <c r="G578" s="38"/>
      <c r="H578" s="38"/>
      <c r="I578" s="39"/>
      <c r="J578" s="2"/>
    </row>
    <row r="579" spans="1:10" ht="19.5" thickBot="1">
      <c r="A579" s="550" t="s">
        <v>78</v>
      </c>
      <c r="B579" s="564"/>
      <c r="C579" s="564"/>
      <c r="D579" s="564"/>
      <c r="E579" s="564"/>
      <c r="F579" s="564"/>
      <c r="G579" s="564"/>
      <c r="H579" s="564"/>
      <c r="I579" s="565"/>
      <c r="J579" s="2"/>
    </row>
    <row r="580" spans="1:10" ht="19.5" thickBot="1">
      <c r="A580" s="180">
        <v>1</v>
      </c>
      <c r="B580" s="199" t="s">
        <v>237</v>
      </c>
      <c r="C580" s="272" t="s">
        <v>148</v>
      </c>
      <c r="D580" s="315">
        <v>200</v>
      </c>
      <c r="E580" s="186">
        <v>176</v>
      </c>
      <c r="F580" s="520">
        <v>0.7</v>
      </c>
      <c r="G580" s="186">
        <v>0</v>
      </c>
      <c r="H580" s="186">
        <v>19.89</v>
      </c>
      <c r="I580" s="28">
        <v>82.72</v>
      </c>
      <c r="J580" s="2"/>
    </row>
    <row r="581" spans="1:10" ht="19.5" thickBot="1">
      <c r="A581" s="29"/>
      <c r="B581" s="298" t="s">
        <v>88</v>
      </c>
      <c r="C581" s="203"/>
      <c r="D581" s="298"/>
      <c r="E581" s="301"/>
      <c r="F581" s="373">
        <v>0.7</v>
      </c>
      <c r="G581" s="136">
        <v>0</v>
      </c>
      <c r="H581" s="136">
        <v>19.89</v>
      </c>
      <c r="I581" s="301">
        <v>82.72</v>
      </c>
      <c r="J581" s="2"/>
    </row>
    <row r="582" spans="1:10" ht="19.5" thickBot="1">
      <c r="A582" s="570" t="s">
        <v>13</v>
      </c>
      <c r="B582" s="566"/>
      <c r="C582" s="566"/>
      <c r="D582" s="566"/>
      <c r="E582" s="566"/>
      <c r="F582" s="566"/>
      <c r="G582" s="566"/>
      <c r="H582" s="566"/>
      <c r="I582" s="567"/>
      <c r="J582" s="2"/>
    </row>
    <row r="583" spans="1:10" ht="19.5" thickBot="1">
      <c r="A583" s="218">
        <v>1</v>
      </c>
      <c r="B583" s="82" t="s">
        <v>211</v>
      </c>
      <c r="C583" s="272" t="s">
        <v>245</v>
      </c>
      <c r="D583" s="19">
        <f t="shared" ref="D583:I583" si="71">SUM(D584:D587)</f>
        <v>67</v>
      </c>
      <c r="E583" s="74">
        <f t="shared" si="71"/>
        <v>55</v>
      </c>
      <c r="F583" s="74">
        <f t="shared" si="71"/>
        <v>1.8399999999999999</v>
      </c>
      <c r="G583" s="74">
        <f t="shared" si="71"/>
        <v>5.51</v>
      </c>
      <c r="H583" s="74">
        <f t="shared" si="71"/>
        <v>5.8400000000000007</v>
      </c>
      <c r="I583" s="8">
        <f t="shared" si="71"/>
        <v>70.63</v>
      </c>
      <c r="J583" s="2"/>
    </row>
    <row r="584" spans="1:10">
      <c r="A584" s="399"/>
      <c r="B584" s="215" t="s">
        <v>165</v>
      </c>
      <c r="C584" s="276"/>
      <c r="D584" s="446">
        <v>55</v>
      </c>
      <c r="E584" s="469">
        <v>44</v>
      </c>
      <c r="F584" s="75">
        <v>0.75</v>
      </c>
      <c r="G584" s="75">
        <v>0</v>
      </c>
      <c r="H584" s="75">
        <v>4.75</v>
      </c>
      <c r="I584" s="10">
        <v>18.920000000000002</v>
      </c>
      <c r="J584" s="2"/>
    </row>
    <row r="585" spans="1:10">
      <c r="A585" s="506"/>
      <c r="B585" s="313" t="s">
        <v>40</v>
      </c>
      <c r="C585" s="274"/>
      <c r="D585" s="66">
        <v>5</v>
      </c>
      <c r="E585" s="69">
        <v>4</v>
      </c>
      <c r="F585" s="72">
        <v>0.09</v>
      </c>
      <c r="G585" s="72">
        <v>0.01</v>
      </c>
      <c r="H585" s="72">
        <v>0.23</v>
      </c>
      <c r="I585" s="73">
        <v>0.96</v>
      </c>
      <c r="J585" s="2"/>
    </row>
    <row r="586" spans="1:10">
      <c r="A586" s="506"/>
      <c r="B586" s="313" t="s">
        <v>36</v>
      </c>
      <c r="C586" s="274"/>
      <c r="D586" s="66">
        <v>2</v>
      </c>
      <c r="E586" s="69">
        <v>2</v>
      </c>
      <c r="F586" s="72">
        <v>0</v>
      </c>
      <c r="G586" s="72">
        <v>2</v>
      </c>
      <c r="H586" s="72">
        <v>0</v>
      </c>
      <c r="I586" s="73">
        <v>18</v>
      </c>
      <c r="J586" s="2"/>
    </row>
    <row r="587" spans="1:10" ht="19.5" thickBot="1">
      <c r="A587" s="506"/>
      <c r="B587" s="313" t="s">
        <v>70</v>
      </c>
      <c r="C587" s="278"/>
      <c r="D587" s="66">
        <v>5</v>
      </c>
      <c r="E587" s="69">
        <v>5</v>
      </c>
      <c r="F587" s="72">
        <v>1</v>
      </c>
      <c r="G587" s="72">
        <v>3.5</v>
      </c>
      <c r="H587" s="72">
        <v>0.86</v>
      </c>
      <c r="I587" s="73">
        <v>32.75</v>
      </c>
      <c r="J587" s="2"/>
    </row>
    <row r="588" spans="1:10" ht="19.5" thickBot="1">
      <c r="A588" s="218">
        <v>2</v>
      </c>
      <c r="B588" s="67" t="s">
        <v>132</v>
      </c>
      <c r="C588" s="272" t="s">
        <v>90</v>
      </c>
      <c r="D588" s="19">
        <f t="shared" ref="D588:I588" si="72">SUM(D589:D599)</f>
        <v>171.8</v>
      </c>
      <c r="E588" s="74">
        <f t="shared" si="72"/>
        <v>138.31</v>
      </c>
      <c r="F588" s="123">
        <f t="shared" si="72"/>
        <v>1.7000000000000002</v>
      </c>
      <c r="G588" s="74">
        <f t="shared" si="72"/>
        <v>3.69</v>
      </c>
      <c r="H588" s="74">
        <f t="shared" si="72"/>
        <v>11.27</v>
      </c>
      <c r="I588" s="8">
        <f t="shared" si="72"/>
        <v>88.919999999999987</v>
      </c>
      <c r="J588" s="2"/>
    </row>
    <row r="589" spans="1:10">
      <c r="A589" s="190"/>
      <c r="B589" s="402" t="s">
        <v>15</v>
      </c>
      <c r="C589" s="403"/>
      <c r="D589" s="92">
        <v>40</v>
      </c>
      <c r="E589" s="92">
        <v>28.8</v>
      </c>
      <c r="F589" s="92">
        <v>0.57999999999999996</v>
      </c>
      <c r="G589" s="92">
        <v>0.03</v>
      </c>
      <c r="H589" s="92">
        <v>5.47</v>
      </c>
      <c r="I589" s="93">
        <v>23.04</v>
      </c>
      <c r="J589" s="2"/>
    </row>
    <row r="590" spans="1:10">
      <c r="A590" s="190"/>
      <c r="B590" s="269" t="s">
        <v>100</v>
      </c>
      <c r="C590" s="274"/>
      <c r="D590" s="66">
        <v>80</v>
      </c>
      <c r="E590" s="69">
        <v>64</v>
      </c>
      <c r="F590" s="69">
        <v>0.51</v>
      </c>
      <c r="G590" s="69">
        <v>0</v>
      </c>
      <c r="H590" s="69">
        <v>3.46</v>
      </c>
      <c r="I590" s="70">
        <v>19.84</v>
      </c>
      <c r="J590" s="2"/>
    </row>
    <row r="591" spans="1:10">
      <c r="A591" s="190"/>
      <c r="B591" s="269" t="s">
        <v>16</v>
      </c>
      <c r="C591" s="274"/>
      <c r="D591" s="66">
        <v>10</v>
      </c>
      <c r="E591" s="69">
        <v>8.4</v>
      </c>
      <c r="F591" s="69">
        <v>0.14000000000000001</v>
      </c>
      <c r="G591" s="69">
        <v>0.02</v>
      </c>
      <c r="H591" s="69">
        <v>0.84</v>
      </c>
      <c r="I591" s="70">
        <v>3.53</v>
      </c>
      <c r="J591" s="2"/>
    </row>
    <row r="592" spans="1:10">
      <c r="A592" s="190"/>
      <c r="B592" s="269" t="s">
        <v>52</v>
      </c>
      <c r="C592" s="274"/>
      <c r="D592" s="66">
        <v>10</v>
      </c>
      <c r="E592" s="69">
        <v>8</v>
      </c>
      <c r="F592" s="69">
        <v>0.1</v>
      </c>
      <c r="G592" s="69">
        <v>0.01</v>
      </c>
      <c r="H592" s="69">
        <v>0.56000000000000005</v>
      </c>
      <c r="I592" s="70">
        <v>3.28</v>
      </c>
      <c r="J592" s="2"/>
    </row>
    <row r="593" spans="1:10">
      <c r="A593" s="190"/>
      <c r="B593" s="252" t="s">
        <v>38</v>
      </c>
      <c r="C593" s="275"/>
      <c r="D593" s="102">
        <v>10</v>
      </c>
      <c r="E593" s="72">
        <v>10</v>
      </c>
      <c r="F593" s="72">
        <v>0.1</v>
      </c>
      <c r="G593" s="72">
        <v>0.04</v>
      </c>
      <c r="H593" s="72">
        <v>0.3</v>
      </c>
      <c r="I593" s="73">
        <v>1.9</v>
      </c>
      <c r="J593" s="2"/>
    </row>
    <row r="594" spans="1:10">
      <c r="A594" s="190"/>
      <c r="B594" s="280" t="s">
        <v>147</v>
      </c>
      <c r="C594" s="282"/>
      <c r="D594" s="112">
        <v>10</v>
      </c>
      <c r="E594" s="69">
        <v>8</v>
      </c>
      <c r="F594" s="69">
        <v>0.06</v>
      </c>
      <c r="G594" s="69">
        <v>0.02</v>
      </c>
      <c r="H594" s="69">
        <v>0.27</v>
      </c>
      <c r="I594" s="70">
        <v>1.1200000000000001</v>
      </c>
      <c r="J594" s="2"/>
    </row>
    <row r="595" spans="1:10">
      <c r="A595" s="190"/>
      <c r="B595" s="269" t="s">
        <v>91</v>
      </c>
      <c r="C595" s="274"/>
      <c r="D595" s="66">
        <v>3</v>
      </c>
      <c r="E595" s="69">
        <v>2.31</v>
      </c>
      <c r="F595" s="69">
        <v>0.06</v>
      </c>
      <c r="G595" s="69">
        <v>0</v>
      </c>
      <c r="H595" s="69">
        <v>0.2</v>
      </c>
      <c r="I595" s="494">
        <v>0.8</v>
      </c>
      <c r="J595" s="2"/>
    </row>
    <row r="596" spans="1:10">
      <c r="A596" s="190"/>
      <c r="B596" s="269" t="s">
        <v>75</v>
      </c>
      <c r="C596" s="274"/>
      <c r="D596" s="66">
        <v>2</v>
      </c>
      <c r="E596" s="69">
        <v>2</v>
      </c>
      <c r="F596" s="69">
        <v>0</v>
      </c>
      <c r="G596" s="69">
        <v>2</v>
      </c>
      <c r="H596" s="69">
        <v>0</v>
      </c>
      <c r="I596" s="70">
        <v>18</v>
      </c>
      <c r="J596" s="2"/>
    </row>
    <row r="597" spans="1:10">
      <c r="A597" s="190"/>
      <c r="B597" s="105" t="s">
        <v>187</v>
      </c>
      <c r="C597" s="274"/>
      <c r="D597" s="66">
        <v>1</v>
      </c>
      <c r="E597" s="69">
        <v>1</v>
      </c>
      <c r="F597" s="69">
        <v>0.01</v>
      </c>
      <c r="G597" s="69">
        <v>0.82</v>
      </c>
      <c r="H597" s="69">
        <v>0.01</v>
      </c>
      <c r="I597" s="70">
        <v>6.61</v>
      </c>
      <c r="J597" s="2"/>
    </row>
    <row r="598" spans="1:10">
      <c r="A598" s="190"/>
      <c r="B598" s="268" t="s">
        <v>192</v>
      </c>
      <c r="C598" s="274"/>
      <c r="D598" s="66">
        <v>0.8</v>
      </c>
      <c r="E598" s="69">
        <v>0.8</v>
      </c>
      <c r="F598" s="69">
        <v>0</v>
      </c>
      <c r="G598" s="69">
        <v>0</v>
      </c>
      <c r="H598" s="69">
        <v>0</v>
      </c>
      <c r="I598" s="70">
        <v>0</v>
      </c>
      <c r="J598" s="2"/>
    </row>
    <row r="599" spans="1:10" ht="18.75" customHeight="1" thickBot="1">
      <c r="A599" s="190"/>
      <c r="B599" s="104" t="s">
        <v>191</v>
      </c>
      <c r="C599" s="278"/>
      <c r="D599" s="66">
        <v>5</v>
      </c>
      <c r="E599" s="69">
        <v>5</v>
      </c>
      <c r="F599" s="69">
        <v>0.14000000000000001</v>
      </c>
      <c r="G599" s="69">
        <v>0.75</v>
      </c>
      <c r="H599" s="69">
        <v>0.16</v>
      </c>
      <c r="I599" s="494">
        <v>10.8</v>
      </c>
      <c r="J599" s="2"/>
    </row>
    <row r="600" spans="1:10" ht="19.5" thickBot="1">
      <c r="A600" s="176">
        <v>3</v>
      </c>
      <c r="B600" s="82" t="s">
        <v>185</v>
      </c>
      <c r="C600" s="272" t="s">
        <v>104</v>
      </c>
      <c r="D600" s="55">
        <f t="shared" ref="D600:I600" si="73">SUM(D601:D606)</f>
        <v>162.80000000000001</v>
      </c>
      <c r="E600" s="74">
        <f t="shared" si="73"/>
        <v>123</v>
      </c>
      <c r="F600" s="74">
        <f t="shared" si="73"/>
        <v>22.69</v>
      </c>
      <c r="G600" s="74">
        <f t="shared" si="73"/>
        <v>2.77</v>
      </c>
      <c r="H600" s="95">
        <f t="shared" si="73"/>
        <v>13.870000000000001</v>
      </c>
      <c r="I600" s="136">
        <f t="shared" si="73"/>
        <v>239.88</v>
      </c>
      <c r="J600" s="2"/>
    </row>
    <row r="601" spans="1:10">
      <c r="A601" s="63"/>
      <c r="B601" s="151" t="s">
        <v>126</v>
      </c>
      <c r="C601" s="285"/>
      <c r="D601" s="96">
        <v>120</v>
      </c>
      <c r="E601" s="75">
        <v>84</v>
      </c>
      <c r="F601" s="75">
        <v>21</v>
      </c>
      <c r="G601" s="75">
        <v>0.34</v>
      </c>
      <c r="H601" s="75">
        <v>0</v>
      </c>
      <c r="I601" s="10">
        <v>142.80000000000001</v>
      </c>
      <c r="J601" s="2"/>
    </row>
    <row r="602" spans="1:10">
      <c r="A602" s="63"/>
      <c r="B602" s="270" t="s">
        <v>128</v>
      </c>
      <c r="C602" s="276"/>
      <c r="D602" s="96">
        <v>20</v>
      </c>
      <c r="E602" s="75">
        <v>19.8</v>
      </c>
      <c r="F602" s="75">
        <v>1.45</v>
      </c>
      <c r="G602" s="75">
        <v>0.4</v>
      </c>
      <c r="H602" s="75">
        <v>12.47</v>
      </c>
      <c r="I602" s="10">
        <v>72.27</v>
      </c>
      <c r="J602" s="2"/>
    </row>
    <row r="603" spans="1:10">
      <c r="A603" s="63"/>
      <c r="B603" s="269" t="s">
        <v>16</v>
      </c>
      <c r="C603" s="274"/>
      <c r="D603" s="66">
        <v>10</v>
      </c>
      <c r="E603" s="69">
        <v>8.4</v>
      </c>
      <c r="F603" s="69">
        <v>0.14000000000000001</v>
      </c>
      <c r="G603" s="69">
        <v>0.02</v>
      </c>
      <c r="H603" s="69">
        <v>0.84</v>
      </c>
      <c r="I603" s="70">
        <v>3.53</v>
      </c>
      <c r="J603" s="2"/>
    </row>
    <row r="604" spans="1:10">
      <c r="A604" s="63"/>
      <c r="B604" s="269" t="s">
        <v>52</v>
      </c>
      <c r="C604" s="274"/>
      <c r="D604" s="66">
        <v>10</v>
      </c>
      <c r="E604" s="69">
        <v>8</v>
      </c>
      <c r="F604" s="69">
        <v>0.1</v>
      </c>
      <c r="G604" s="69">
        <v>0.01</v>
      </c>
      <c r="H604" s="69">
        <v>0.56000000000000005</v>
      </c>
      <c r="I604" s="70">
        <v>3.28</v>
      </c>
      <c r="J604" s="2"/>
    </row>
    <row r="605" spans="1:10">
      <c r="A605" s="63"/>
      <c r="B605" s="269" t="s">
        <v>75</v>
      </c>
      <c r="C605" s="274"/>
      <c r="D605" s="66">
        <v>2</v>
      </c>
      <c r="E605" s="69">
        <v>2</v>
      </c>
      <c r="F605" s="69">
        <v>0</v>
      </c>
      <c r="G605" s="69">
        <v>2</v>
      </c>
      <c r="H605" s="69">
        <v>0</v>
      </c>
      <c r="I605" s="70">
        <v>18</v>
      </c>
      <c r="J605" s="2"/>
    </row>
    <row r="606" spans="1:10" ht="19.5" thickBot="1">
      <c r="A606" s="63"/>
      <c r="B606" s="254" t="s">
        <v>192</v>
      </c>
      <c r="C606" s="287"/>
      <c r="D606" s="173">
        <v>0.8</v>
      </c>
      <c r="E606" s="40">
        <v>0.8</v>
      </c>
      <c r="F606" s="40">
        <v>0</v>
      </c>
      <c r="G606" s="40">
        <v>0</v>
      </c>
      <c r="H606" s="40">
        <v>0</v>
      </c>
      <c r="I606" s="41">
        <v>0</v>
      </c>
      <c r="J606" s="2"/>
    </row>
    <row r="607" spans="1:10" ht="19.5" thickBot="1">
      <c r="A607" s="219">
        <v>4</v>
      </c>
      <c r="B607" s="82" t="s">
        <v>133</v>
      </c>
      <c r="C607" s="272" t="s">
        <v>155</v>
      </c>
      <c r="D607" s="55">
        <f>D608+D609</f>
        <v>13</v>
      </c>
      <c r="E607" s="74">
        <f t="shared" ref="E607:I607" si="74">E608+E609</f>
        <v>13</v>
      </c>
      <c r="F607" s="74">
        <f t="shared" si="74"/>
        <v>0.17</v>
      </c>
      <c r="G607" s="74">
        <f t="shared" si="74"/>
        <v>0.27</v>
      </c>
      <c r="H607" s="74">
        <f t="shared" si="74"/>
        <v>11.270000000000001</v>
      </c>
      <c r="I607" s="8">
        <f t="shared" si="74"/>
        <v>48.07</v>
      </c>
      <c r="J607" s="2"/>
    </row>
    <row r="608" spans="1:10">
      <c r="A608" s="190"/>
      <c r="B608" s="151" t="s">
        <v>76</v>
      </c>
      <c r="C608" s="276"/>
      <c r="D608" s="96">
        <v>10</v>
      </c>
      <c r="E608" s="75">
        <v>10</v>
      </c>
      <c r="F608" s="72">
        <v>0.17</v>
      </c>
      <c r="G608" s="72">
        <v>0.27</v>
      </c>
      <c r="H608" s="72">
        <v>8.3000000000000007</v>
      </c>
      <c r="I608" s="73">
        <v>35.9</v>
      </c>
      <c r="J608" s="2"/>
    </row>
    <row r="609" spans="1:10" ht="19.5" thickBot="1">
      <c r="A609" s="191"/>
      <c r="B609" s="266" t="s">
        <v>7</v>
      </c>
      <c r="C609" s="278"/>
      <c r="D609" s="154">
        <v>3</v>
      </c>
      <c r="E609" s="76">
        <v>3</v>
      </c>
      <c r="F609" s="76">
        <v>0</v>
      </c>
      <c r="G609" s="76">
        <v>0</v>
      </c>
      <c r="H609" s="76">
        <v>2.97</v>
      </c>
      <c r="I609" s="71">
        <v>12.17</v>
      </c>
      <c r="J609" s="2"/>
    </row>
    <row r="610" spans="1:10" ht="19.5" thickBot="1">
      <c r="A610" s="176">
        <v>5</v>
      </c>
      <c r="B610" s="216" t="s">
        <v>93</v>
      </c>
      <c r="C610" s="272" t="s">
        <v>106</v>
      </c>
      <c r="D610" s="315">
        <v>33</v>
      </c>
      <c r="E610" s="80">
        <v>33</v>
      </c>
      <c r="F610" s="80">
        <v>2.97</v>
      </c>
      <c r="G610" s="80">
        <v>0.99</v>
      </c>
      <c r="H610" s="80">
        <v>15.84</v>
      </c>
      <c r="I610" s="28">
        <v>85.14</v>
      </c>
      <c r="J610" s="2"/>
    </row>
    <row r="611" spans="1:10" ht="19.5" thickBot="1">
      <c r="A611" s="155"/>
      <c r="B611" s="156" t="s">
        <v>26</v>
      </c>
      <c r="C611" s="203"/>
      <c r="D611" s="157"/>
      <c r="E611" s="157"/>
      <c r="F611" s="210">
        <f>SUM(F583+F588+F600+F607+F610)</f>
        <v>29.37</v>
      </c>
      <c r="G611" s="373">
        <f>SUM(G583+G588+G600+G607+G610)</f>
        <v>13.229999999999999</v>
      </c>
      <c r="H611" s="210">
        <f>SUM(H583+H588+H600+H607+H610)</f>
        <v>58.09</v>
      </c>
      <c r="I611" s="367">
        <f>SUM(I583+I588+I600+I607+I610)</f>
        <v>532.64</v>
      </c>
      <c r="J611" s="2"/>
    </row>
    <row r="612" spans="1:10" ht="19.5" thickBot="1">
      <c r="A612" s="37"/>
      <c r="B612" s="38"/>
      <c r="C612" s="235"/>
      <c r="D612" s="38"/>
      <c r="E612" s="38"/>
      <c r="F612" s="38"/>
      <c r="G612" s="38"/>
      <c r="H612" s="38"/>
      <c r="I612" s="39"/>
      <c r="J612" s="2"/>
    </row>
    <row r="613" spans="1:10" ht="19.5" thickBot="1">
      <c r="A613" s="550" t="s">
        <v>176</v>
      </c>
      <c r="B613" s="551"/>
      <c r="C613" s="551"/>
      <c r="D613" s="551"/>
      <c r="E613" s="551"/>
      <c r="F613" s="551"/>
      <c r="G613" s="551"/>
      <c r="H613" s="551"/>
      <c r="I613" s="552"/>
      <c r="J613" s="2"/>
    </row>
    <row r="614" spans="1:10" ht="19.5" thickBot="1">
      <c r="A614" s="218">
        <v>1</v>
      </c>
      <c r="B614" s="82" t="s">
        <v>239</v>
      </c>
      <c r="C614" s="272" t="s">
        <v>96</v>
      </c>
      <c r="D614" s="55">
        <f t="shared" ref="D614:I614" si="75">SUM(D615:D622)</f>
        <v>137</v>
      </c>
      <c r="E614" s="74">
        <f t="shared" si="75"/>
        <v>135</v>
      </c>
      <c r="F614" s="74">
        <f t="shared" si="75"/>
        <v>18.95</v>
      </c>
      <c r="G614" s="74">
        <f t="shared" si="75"/>
        <v>14.780000000000001</v>
      </c>
      <c r="H614" s="95">
        <f t="shared" si="75"/>
        <v>11.26</v>
      </c>
      <c r="I614" s="136">
        <f t="shared" si="75"/>
        <v>309.42</v>
      </c>
      <c r="J614" s="2"/>
    </row>
    <row r="615" spans="1:10">
      <c r="A615" s="190"/>
      <c r="B615" s="323" t="s">
        <v>193</v>
      </c>
      <c r="C615" s="285"/>
      <c r="D615" s="101">
        <v>100</v>
      </c>
      <c r="E615" s="97">
        <v>100</v>
      </c>
      <c r="F615" s="97">
        <v>16</v>
      </c>
      <c r="G615" s="97">
        <v>9</v>
      </c>
      <c r="H615" s="97">
        <v>1</v>
      </c>
      <c r="I615" s="100">
        <v>201</v>
      </c>
      <c r="J615" s="2"/>
    </row>
    <row r="616" spans="1:10">
      <c r="A616" s="190"/>
      <c r="B616" s="269" t="s">
        <v>24</v>
      </c>
      <c r="C616" s="274"/>
      <c r="D616" s="66">
        <v>15</v>
      </c>
      <c r="E616" s="69">
        <v>13.05</v>
      </c>
      <c r="F616" s="69">
        <v>1.7</v>
      </c>
      <c r="G616" s="69">
        <v>1.31</v>
      </c>
      <c r="H616" s="69">
        <v>0.13</v>
      </c>
      <c r="I616" s="70">
        <v>18.66</v>
      </c>
      <c r="J616" s="2"/>
    </row>
    <row r="617" spans="1:10">
      <c r="A617" s="190"/>
      <c r="B617" s="104" t="s">
        <v>65</v>
      </c>
      <c r="C617" s="274"/>
      <c r="D617" s="66">
        <v>5</v>
      </c>
      <c r="E617" s="69">
        <v>4.95</v>
      </c>
      <c r="F617" s="69">
        <v>0.59</v>
      </c>
      <c r="G617" s="69">
        <v>0.05</v>
      </c>
      <c r="H617" s="69">
        <v>3.32</v>
      </c>
      <c r="I617" s="70">
        <v>17.670000000000002</v>
      </c>
      <c r="J617" s="2"/>
    </row>
    <row r="618" spans="1:10">
      <c r="A618" s="190"/>
      <c r="B618" s="505" t="s">
        <v>240</v>
      </c>
      <c r="C618" s="274"/>
      <c r="D618" s="66">
        <v>5</v>
      </c>
      <c r="E618" s="69">
        <v>5</v>
      </c>
      <c r="F618" s="69">
        <v>0.5</v>
      </c>
      <c r="G618" s="69">
        <v>0.05</v>
      </c>
      <c r="H618" s="69">
        <v>3.65</v>
      </c>
      <c r="I618" s="494">
        <v>17.899999999999999</v>
      </c>
      <c r="J618" s="2"/>
    </row>
    <row r="619" spans="1:10">
      <c r="A619" s="190"/>
      <c r="B619" s="104" t="s">
        <v>191</v>
      </c>
      <c r="C619" s="274"/>
      <c r="D619" s="66">
        <v>5</v>
      </c>
      <c r="E619" s="69">
        <v>5</v>
      </c>
      <c r="F619" s="69">
        <v>0.14000000000000001</v>
      </c>
      <c r="G619" s="69">
        <v>0.75</v>
      </c>
      <c r="H619" s="69">
        <v>0.16</v>
      </c>
      <c r="I619" s="70">
        <v>10.8</v>
      </c>
      <c r="J619" s="2"/>
    </row>
    <row r="620" spans="1:10">
      <c r="A620" s="190"/>
      <c r="B620" s="269" t="s">
        <v>66</v>
      </c>
      <c r="C620" s="276"/>
      <c r="D620" s="66">
        <v>2</v>
      </c>
      <c r="E620" s="69">
        <v>2</v>
      </c>
      <c r="F620" s="69">
        <v>0.02</v>
      </c>
      <c r="G620" s="69">
        <v>1.62</v>
      </c>
      <c r="H620" s="69">
        <v>0.03</v>
      </c>
      <c r="I620" s="70">
        <v>13.22</v>
      </c>
      <c r="J620" s="2"/>
    </row>
    <row r="621" spans="1:10">
      <c r="A621" s="190"/>
      <c r="B621" s="269" t="s">
        <v>7</v>
      </c>
      <c r="C621" s="274"/>
      <c r="D621" s="500">
        <v>3</v>
      </c>
      <c r="E621" s="69">
        <v>3</v>
      </c>
      <c r="F621" s="69">
        <v>0</v>
      </c>
      <c r="G621" s="69">
        <v>0</v>
      </c>
      <c r="H621" s="69">
        <v>2.97</v>
      </c>
      <c r="I621" s="70">
        <v>12.17</v>
      </c>
      <c r="J621" s="2"/>
    </row>
    <row r="622" spans="1:10" ht="19.5" thickBot="1">
      <c r="A622" s="190"/>
      <c r="B622" s="316" t="s">
        <v>75</v>
      </c>
      <c r="C622" s="274"/>
      <c r="D622" s="96">
        <v>2</v>
      </c>
      <c r="E622" s="75">
        <v>2</v>
      </c>
      <c r="F622" s="75">
        <v>0</v>
      </c>
      <c r="G622" s="75">
        <v>2</v>
      </c>
      <c r="H622" s="75">
        <v>0</v>
      </c>
      <c r="I622" s="10">
        <v>18</v>
      </c>
      <c r="J622" s="2"/>
    </row>
    <row r="623" spans="1:10" ht="19.5" thickBot="1">
      <c r="A623" s="175">
        <v>2</v>
      </c>
      <c r="B623" s="65" t="s">
        <v>58</v>
      </c>
      <c r="C623" s="272" t="s">
        <v>80</v>
      </c>
      <c r="D623" s="55">
        <v>200</v>
      </c>
      <c r="E623" s="74">
        <v>200</v>
      </c>
      <c r="F623" s="123">
        <v>6</v>
      </c>
      <c r="G623" s="123">
        <v>0.1</v>
      </c>
      <c r="H623" s="209">
        <v>6</v>
      </c>
      <c r="I623" s="135">
        <v>92</v>
      </c>
      <c r="J623" s="2"/>
    </row>
    <row r="624" spans="1:10" ht="19.5" thickBot="1">
      <c r="A624" s="78"/>
      <c r="B624" s="438" t="s">
        <v>177</v>
      </c>
      <c r="C624" s="203"/>
      <c r="D624" s="81"/>
      <c r="E624" s="81"/>
      <c r="F624" s="297">
        <f>SUM(F614+F623)</f>
        <v>24.95</v>
      </c>
      <c r="G624" s="136">
        <f>SUM(G614+G623)</f>
        <v>14.88</v>
      </c>
      <c r="H624" s="298">
        <f>SUM(H614+H623)</f>
        <v>17.259999999999998</v>
      </c>
      <c r="I624" s="136">
        <f>SUM(I614+I623)</f>
        <v>401.42</v>
      </c>
      <c r="J624" s="2"/>
    </row>
    <row r="625" spans="1:10" ht="19.5" thickBot="1">
      <c r="A625" s="51"/>
      <c r="B625" s="49" t="s">
        <v>54</v>
      </c>
      <c r="C625" s="239"/>
      <c r="D625" s="53"/>
      <c r="E625" s="53"/>
      <c r="F625" s="137">
        <f>SUM(F577+F580+F611+F624)</f>
        <v>65.3</v>
      </c>
      <c r="G625" s="137">
        <f>SUM(G577+G580+G611+G624)</f>
        <v>41.65</v>
      </c>
      <c r="H625" s="137">
        <f>SUM(H577+H581+H611+H624)</f>
        <v>142.84</v>
      </c>
      <c r="I625" s="150">
        <f>SUM(I577+I580+I611+I624)</f>
        <v>1381.73</v>
      </c>
      <c r="J625" s="2"/>
    </row>
    <row r="626" spans="1:10" ht="19.5" thickBot="1">
      <c r="A626" s="561" t="s">
        <v>55</v>
      </c>
      <c r="B626" s="562"/>
      <c r="C626" s="562"/>
      <c r="D626" s="562"/>
      <c r="E626" s="562"/>
      <c r="F626" s="562"/>
      <c r="G626" s="562"/>
      <c r="H626" s="562"/>
      <c r="I626" s="563"/>
      <c r="J626" s="2"/>
    </row>
    <row r="627" spans="1:10" ht="19.5" thickBot="1">
      <c r="A627" s="550" t="s">
        <v>11</v>
      </c>
      <c r="B627" s="551"/>
      <c r="C627" s="551"/>
      <c r="D627" s="551"/>
      <c r="E627" s="551"/>
      <c r="F627" s="551"/>
      <c r="G627" s="551"/>
      <c r="H627" s="551"/>
      <c r="I627" s="552"/>
      <c r="J627" s="2"/>
    </row>
    <row r="628" spans="1:10" ht="19.5" thickBot="1">
      <c r="A628" s="176">
        <v>1</v>
      </c>
      <c r="B628" s="82" t="s">
        <v>174</v>
      </c>
      <c r="C628" s="272" t="s">
        <v>80</v>
      </c>
      <c r="D628" s="55">
        <f t="shared" ref="D628:I628" si="76">SUM(D629:D632)</f>
        <v>175</v>
      </c>
      <c r="E628" s="74">
        <f t="shared" si="76"/>
        <v>174.8</v>
      </c>
      <c r="F628" s="123">
        <f t="shared" si="76"/>
        <v>6.8999999999999995</v>
      </c>
      <c r="G628" s="74">
        <f t="shared" si="76"/>
        <v>4.84</v>
      </c>
      <c r="H628" s="95">
        <f t="shared" si="76"/>
        <v>23.77</v>
      </c>
      <c r="I628" s="136">
        <f t="shared" si="76"/>
        <v>174.07999999999998</v>
      </c>
      <c r="J628" s="2"/>
    </row>
    <row r="629" spans="1:10">
      <c r="A629" s="190"/>
      <c r="B629" s="151" t="s">
        <v>173</v>
      </c>
      <c r="C629" s="281"/>
      <c r="D629" s="111">
        <v>20</v>
      </c>
      <c r="E629" s="97">
        <v>19.8</v>
      </c>
      <c r="F629" s="97">
        <v>2.38</v>
      </c>
      <c r="G629" s="97">
        <v>0.2</v>
      </c>
      <c r="H629" s="97">
        <v>13.27</v>
      </c>
      <c r="I629" s="98">
        <v>70.69</v>
      </c>
      <c r="J629" s="2"/>
    </row>
    <row r="630" spans="1:10">
      <c r="A630" s="190"/>
      <c r="B630" s="269" t="s">
        <v>113</v>
      </c>
      <c r="C630" s="274"/>
      <c r="D630" s="66">
        <v>150</v>
      </c>
      <c r="E630" s="69">
        <v>150</v>
      </c>
      <c r="F630" s="69">
        <v>4.5</v>
      </c>
      <c r="G630" s="69">
        <v>3</v>
      </c>
      <c r="H630" s="69">
        <v>7.5</v>
      </c>
      <c r="I630" s="70">
        <v>78</v>
      </c>
      <c r="J630" s="2"/>
    </row>
    <row r="631" spans="1:10">
      <c r="A631" s="190"/>
      <c r="B631" s="269" t="s">
        <v>187</v>
      </c>
      <c r="C631" s="282"/>
      <c r="D631" s="96">
        <v>2</v>
      </c>
      <c r="E631" s="75">
        <v>2</v>
      </c>
      <c r="F631" s="75">
        <v>0.02</v>
      </c>
      <c r="G631" s="75">
        <v>1.64</v>
      </c>
      <c r="H631" s="75">
        <v>0.03</v>
      </c>
      <c r="I631" s="262">
        <v>13.22</v>
      </c>
      <c r="J631" s="2"/>
    </row>
    <row r="632" spans="1:10" ht="19.5" thickBot="1">
      <c r="A632" s="191"/>
      <c r="B632" s="168" t="s">
        <v>7</v>
      </c>
      <c r="C632" s="273"/>
      <c r="D632" s="263">
        <v>3</v>
      </c>
      <c r="E632" s="76">
        <v>3</v>
      </c>
      <c r="F632" s="76">
        <v>0</v>
      </c>
      <c r="G632" s="76">
        <v>0</v>
      </c>
      <c r="H632" s="76">
        <v>2.97</v>
      </c>
      <c r="I632" s="71">
        <v>12.17</v>
      </c>
      <c r="J632" s="2"/>
    </row>
    <row r="633" spans="1:10" ht="19.5" thickBot="1">
      <c r="A633" s="176">
        <v>2</v>
      </c>
      <c r="B633" s="82" t="s">
        <v>233</v>
      </c>
      <c r="C633" s="272" t="s">
        <v>108</v>
      </c>
      <c r="D633" s="55">
        <v>25</v>
      </c>
      <c r="E633" s="74">
        <v>25</v>
      </c>
      <c r="F633" s="74">
        <v>2.0499999999999998</v>
      </c>
      <c r="G633" s="74">
        <v>2.38</v>
      </c>
      <c r="H633" s="74">
        <v>18.5</v>
      </c>
      <c r="I633" s="135">
        <v>106.5</v>
      </c>
      <c r="J633" s="2"/>
    </row>
    <row r="634" spans="1:10" ht="19.5" thickBot="1">
      <c r="A634" s="176">
        <v>3</v>
      </c>
      <c r="B634" s="82" t="s">
        <v>18</v>
      </c>
      <c r="C634" s="272" t="s">
        <v>80</v>
      </c>
      <c r="D634" s="55">
        <f t="shared" ref="D634:I634" si="77">SUM(D635:D636)</f>
        <v>202</v>
      </c>
      <c r="E634" s="74">
        <f t="shared" si="77"/>
        <v>202</v>
      </c>
      <c r="F634" s="123">
        <f t="shared" si="77"/>
        <v>6.4</v>
      </c>
      <c r="G634" s="74">
        <f t="shared" si="77"/>
        <v>4.28</v>
      </c>
      <c r="H634" s="74">
        <f t="shared" si="77"/>
        <v>11.08</v>
      </c>
      <c r="I634" s="8">
        <f t="shared" si="77"/>
        <v>108.58</v>
      </c>
      <c r="J634" s="2"/>
    </row>
    <row r="635" spans="1:10">
      <c r="A635" s="106"/>
      <c r="B635" s="151" t="s">
        <v>113</v>
      </c>
      <c r="C635" s="285"/>
      <c r="D635" s="101">
        <v>200</v>
      </c>
      <c r="E635" s="97">
        <v>200</v>
      </c>
      <c r="F635" s="97">
        <v>6</v>
      </c>
      <c r="G635" s="97">
        <v>4</v>
      </c>
      <c r="H635" s="97">
        <v>10</v>
      </c>
      <c r="I635" s="100">
        <v>104</v>
      </c>
      <c r="J635" s="2"/>
    </row>
    <row r="636" spans="1:10" ht="19.5" thickBot="1">
      <c r="A636" s="109"/>
      <c r="B636" s="252" t="s">
        <v>136</v>
      </c>
      <c r="C636" s="278"/>
      <c r="D636" s="102">
        <v>2</v>
      </c>
      <c r="E636" s="72">
        <v>2</v>
      </c>
      <c r="F636" s="72">
        <v>0.4</v>
      </c>
      <c r="G636" s="72">
        <v>0.28000000000000003</v>
      </c>
      <c r="H636" s="72">
        <v>1.08</v>
      </c>
      <c r="I636" s="73">
        <v>4.58</v>
      </c>
      <c r="J636" s="2"/>
    </row>
    <row r="637" spans="1:10" ht="19.5" thickBot="1">
      <c r="A637" s="296"/>
      <c r="B637" s="298" t="s">
        <v>25</v>
      </c>
      <c r="C637" s="232"/>
      <c r="D637" s="32"/>
      <c r="E637" s="372"/>
      <c r="F637" s="339">
        <f>F628+F633+F634</f>
        <v>15.35</v>
      </c>
      <c r="G637" s="123">
        <f>G628+G633+G634</f>
        <v>11.5</v>
      </c>
      <c r="H637" s="123">
        <f>H628+H633+H634</f>
        <v>53.349999999999994</v>
      </c>
      <c r="I637" s="135">
        <f>I628+I633+I634</f>
        <v>389.15999999999997</v>
      </c>
      <c r="J637" s="2"/>
    </row>
    <row r="638" spans="1:10" ht="19.5" thickBot="1">
      <c r="A638" s="37"/>
      <c r="B638" s="38"/>
      <c r="C638" s="235"/>
      <c r="D638" s="38"/>
      <c r="E638" s="38"/>
      <c r="F638" s="38"/>
      <c r="G638" s="38"/>
      <c r="H638" s="38"/>
      <c r="I638" s="39"/>
      <c r="J638" s="2"/>
    </row>
    <row r="639" spans="1:10" ht="19.5" thickBot="1">
      <c r="A639" s="550" t="s">
        <v>78</v>
      </c>
      <c r="B639" s="551"/>
      <c r="C639" s="551"/>
      <c r="D639" s="551"/>
      <c r="E639" s="551"/>
      <c r="F639" s="551"/>
      <c r="G639" s="551"/>
      <c r="H639" s="551"/>
      <c r="I639" s="552"/>
      <c r="J639" s="2"/>
    </row>
    <row r="640" spans="1:10" ht="19.5" thickBot="1">
      <c r="A640" s="176">
        <v>1</v>
      </c>
      <c r="B640" s="65" t="s">
        <v>227</v>
      </c>
      <c r="C640" s="272" t="s">
        <v>236</v>
      </c>
      <c r="D640" s="19">
        <v>180</v>
      </c>
      <c r="E640" s="74">
        <v>126</v>
      </c>
      <c r="F640" s="74">
        <v>1.1299999999999999</v>
      </c>
      <c r="G640" s="123">
        <v>0.13</v>
      </c>
      <c r="H640" s="74">
        <v>13.86</v>
      </c>
      <c r="I640" s="228">
        <v>59.22</v>
      </c>
      <c r="J640" s="2"/>
    </row>
    <row r="641" spans="1:10" ht="19.5" thickBot="1">
      <c r="A641" s="29"/>
      <c r="B641" s="298" t="s">
        <v>88</v>
      </c>
      <c r="C641" s="203"/>
      <c r="D641" s="298"/>
      <c r="E641" s="301"/>
      <c r="F641" s="136">
        <v>1.1299999999999999</v>
      </c>
      <c r="G641" s="136">
        <v>0.13</v>
      </c>
      <c r="H641" s="136">
        <v>13.86</v>
      </c>
      <c r="I641" s="319">
        <v>59.22</v>
      </c>
      <c r="J641" s="2"/>
    </row>
    <row r="642" spans="1:10" ht="19.5" thickBot="1">
      <c r="A642" s="37"/>
      <c r="B642" s="38"/>
      <c r="C642" s="235"/>
      <c r="D642" s="38"/>
      <c r="E642" s="38"/>
      <c r="F642" s="38"/>
      <c r="G642" s="38"/>
      <c r="H642" s="38"/>
      <c r="I642" s="39"/>
      <c r="J642" s="2"/>
    </row>
    <row r="643" spans="1:10" ht="19.5" thickBot="1">
      <c r="A643" s="553" t="s">
        <v>13</v>
      </c>
      <c r="B643" s="554"/>
      <c r="C643" s="554"/>
      <c r="D643" s="554"/>
      <c r="E643" s="554"/>
      <c r="F643" s="554"/>
      <c r="G643" s="554"/>
      <c r="H643" s="554"/>
      <c r="I643" s="555"/>
      <c r="J643" s="2"/>
    </row>
    <row r="644" spans="1:10" ht="19.5" thickBot="1">
      <c r="A644" s="176">
        <v>1</v>
      </c>
      <c r="B644" s="67" t="s">
        <v>71</v>
      </c>
      <c r="C644" s="272" t="s">
        <v>108</v>
      </c>
      <c r="D644" s="19">
        <v>35</v>
      </c>
      <c r="E644" s="123">
        <f>SUM(E645:E645)</f>
        <v>26.25</v>
      </c>
      <c r="F644" s="74">
        <f>SUM(F645:F645)</f>
        <v>0.26</v>
      </c>
      <c r="G644" s="74">
        <f>SUM(G645:G645)</f>
        <v>0</v>
      </c>
      <c r="H644" s="74">
        <f>SUM(H645:H645)</f>
        <v>1.58</v>
      </c>
      <c r="I644" s="8">
        <f>SUM(I645:I645)</f>
        <v>7.88</v>
      </c>
      <c r="J644" s="2"/>
    </row>
    <row r="645" spans="1:10" ht="19.5" thickBot="1">
      <c r="A645" s="491"/>
      <c r="B645" s="305" t="s">
        <v>39</v>
      </c>
      <c r="C645" s="306"/>
      <c r="D645" s="66">
        <v>35</v>
      </c>
      <c r="E645" s="149">
        <v>26.25</v>
      </c>
      <c r="F645" s="69">
        <v>0.26</v>
      </c>
      <c r="G645" s="69">
        <v>0</v>
      </c>
      <c r="H645" s="69">
        <v>1.58</v>
      </c>
      <c r="I645" s="70">
        <v>7.88</v>
      </c>
      <c r="J645" s="2"/>
    </row>
    <row r="646" spans="1:10" ht="19.5" thickBot="1">
      <c r="A646" s="218">
        <v>2</v>
      </c>
      <c r="B646" s="82" t="s">
        <v>89</v>
      </c>
      <c r="C646" s="272" t="s">
        <v>90</v>
      </c>
      <c r="D646" s="315">
        <f t="shared" ref="D646:I646" si="78">SUM(D647:D656)</f>
        <v>126.8</v>
      </c>
      <c r="E646" s="148">
        <f t="shared" si="78"/>
        <v>101.96</v>
      </c>
      <c r="F646" s="148">
        <f t="shared" si="78"/>
        <v>2.94</v>
      </c>
      <c r="G646" s="148">
        <f t="shared" si="78"/>
        <v>3.94</v>
      </c>
      <c r="H646" s="521">
        <f t="shared" si="78"/>
        <v>19.000000000000004</v>
      </c>
      <c r="I646" s="136">
        <f t="shared" si="78"/>
        <v>127.39999999999999</v>
      </c>
      <c r="J646" s="2"/>
    </row>
    <row r="647" spans="1:10">
      <c r="A647" s="193"/>
      <c r="B647" s="151" t="s">
        <v>114</v>
      </c>
      <c r="C647" s="285"/>
      <c r="D647" s="101">
        <v>20</v>
      </c>
      <c r="E647" s="97">
        <v>20</v>
      </c>
      <c r="F647" s="97">
        <v>2</v>
      </c>
      <c r="G647" s="97">
        <v>0.26</v>
      </c>
      <c r="H647" s="97">
        <v>14.8</v>
      </c>
      <c r="I647" s="100">
        <v>72</v>
      </c>
      <c r="J647" s="2"/>
    </row>
    <row r="648" spans="1:10">
      <c r="A648" s="193"/>
      <c r="B648" s="270" t="s">
        <v>115</v>
      </c>
      <c r="C648" s="276"/>
      <c r="D648" s="96">
        <v>50</v>
      </c>
      <c r="E648" s="75">
        <v>35</v>
      </c>
      <c r="F648" s="75">
        <v>0.25</v>
      </c>
      <c r="G648" s="75">
        <v>7.0000000000000007E-2</v>
      </c>
      <c r="H648" s="75">
        <v>1.05</v>
      </c>
      <c r="I648" s="10">
        <v>5.6</v>
      </c>
      <c r="J648" s="2"/>
    </row>
    <row r="649" spans="1:10">
      <c r="A649" s="193"/>
      <c r="B649" s="269" t="s">
        <v>16</v>
      </c>
      <c r="C649" s="274"/>
      <c r="D649" s="66">
        <v>15</v>
      </c>
      <c r="E649" s="69">
        <v>12.6</v>
      </c>
      <c r="F649" s="69">
        <v>0.21</v>
      </c>
      <c r="G649" s="69">
        <v>0.03</v>
      </c>
      <c r="H649" s="69">
        <v>1.26</v>
      </c>
      <c r="I649" s="70">
        <v>5.29</v>
      </c>
      <c r="J649" s="2"/>
    </row>
    <row r="650" spans="1:10">
      <c r="A650" s="193"/>
      <c r="B650" s="269" t="s">
        <v>14</v>
      </c>
      <c r="C650" s="274"/>
      <c r="D650" s="66">
        <v>15</v>
      </c>
      <c r="E650" s="69">
        <v>12</v>
      </c>
      <c r="F650" s="69">
        <v>0.16</v>
      </c>
      <c r="G650" s="69">
        <v>0.01</v>
      </c>
      <c r="H650" s="69">
        <v>0.84</v>
      </c>
      <c r="I650" s="70">
        <v>4.92</v>
      </c>
      <c r="J650" s="2"/>
    </row>
    <row r="651" spans="1:10">
      <c r="A651" s="193"/>
      <c r="B651" s="269" t="s">
        <v>39</v>
      </c>
      <c r="C651" s="274"/>
      <c r="D651" s="66">
        <v>15</v>
      </c>
      <c r="E651" s="69">
        <v>11.25</v>
      </c>
      <c r="F651" s="69">
        <v>0.11</v>
      </c>
      <c r="G651" s="69">
        <v>0</v>
      </c>
      <c r="H651" s="69">
        <v>0.68</v>
      </c>
      <c r="I651" s="70">
        <v>3.38</v>
      </c>
      <c r="J651" s="2"/>
    </row>
    <row r="652" spans="1:10">
      <c r="A652" s="193"/>
      <c r="B652" s="269" t="s">
        <v>17</v>
      </c>
      <c r="C652" s="274"/>
      <c r="D652" s="66">
        <v>3</v>
      </c>
      <c r="E652" s="69">
        <v>2.31</v>
      </c>
      <c r="F652" s="69">
        <v>0.06</v>
      </c>
      <c r="G652" s="69">
        <v>0</v>
      </c>
      <c r="H652" s="69">
        <v>0.2</v>
      </c>
      <c r="I652" s="70">
        <v>0.8</v>
      </c>
      <c r="J652" s="2"/>
    </row>
    <row r="653" spans="1:10">
      <c r="A653" s="193"/>
      <c r="B653" s="269" t="s">
        <v>75</v>
      </c>
      <c r="C653" s="274"/>
      <c r="D653" s="66">
        <v>2</v>
      </c>
      <c r="E653" s="69">
        <v>2</v>
      </c>
      <c r="F653" s="69">
        <v>0</v>
      </c>
      <c r="G653" s="69">
        <v>2</v>
      </c>
      <c r="H653" s="69">
        <v>0</v>
      </c>
      <c r="I653" s="70">
        <v>18</v>
      </c>
      <c r="J653" s="2"/>
    </row>
    <row r="654" spans="1:10">
      <c r="A654" s="193"/>
      <c r="B654" s="280" t="s">
        <v>187</v>
      </c>
      <c r="C654" s="274"/>
      <c r="D654" s="66">
        <v>1</v>
      </c>
      <c r="E654" s="69">
        <v>1</v>
      </c>
      <c r="F654" s="69">
        <v>0.01</v>
      </c>
      <c r="G654" s="69">
        <v>0.82</v>
      </c>
      <c r="H654" s="69">
        <v>0.01</v>
      </c>
      <c r="I654" s="70">
        <v>6.61</v>
      </c>
      <c r="J654" s="2"/>
    </row>
    <row r="655" spans="1:10">
      <c r="A655" s="193"/>
      <c r="B655" s="270" t="s">
        <v>192</v>
      </c>
      <c r="C655" s="274"/>
      <c r="D655" s="66">
        <v>0.8</v>
      </c>
      <c r="E655" s="69">
        <v>0.8</v>
      </c>
      <c r="F655" s="69">
        <v>0</v>
      </c>
      <c r="G655" s="69">
        <v>0</v>
      </c>
      <c r="H655" s="69">
        <v>0</v>
      </c>
      <c r="I655" s="70">
        <v>0</v>
      </c>
      <c r="J655" s="2"/>
    </row>
    <row r="656" spans="1:10" ht="19.5" thickBot="1">
      <c r="A656" s="194"/>
      <c r="B656" s="104" t="s">
        <v>191</v>
      </c>
      <c r="C656" s="278"/>
      <c r="D656" s="154">
        <v>5</v>
      </c>
      <c r="E656" s="76">
        <v>5</v>
      </c>
      <c r="F656" s="76">
        <v>0.14000000000000001</v>
      </c>
      <c r="G656" s="76">
        <v>0.75</v>
      </c>
      <c r="H656" s="76">
        <v>0.16</v>
      </c>
      <c r="I656" s="71">
        <v>10.8</v>
      </c>
      <c r="J656" s="2"/>
    </row>
    <row r="657" spans="1:10" ht="19.5" thickBot="1">
      <c r="A657" s="218">
        <v>3</v>
      </c>
      <c r="B657" s="82" t="s">
        <v>242</v>
      </c>
      <c r="C657" s="272" t="s">
        <v>152</v>
      </c>
      <c r="D657" s="55">
        <f t="shared" ref="D657:I657" si="79">SUM(D658:D665)</f>
        <v>159.19999999999999</v>
      </c>
      <c r="E657" s="192">
        <f t="shared" si="79"/>
        <v>103.20000000000002</v>
      </c>
      <c r="F657" s="74">
        <f t="shared" si="79"/>
        <v>12.24</v>
      </c>
      <c r="G657" s="74">
        <f t="shared" si="79"/>
        <v>3.26</v>
      </c>
      <c r="H657" s="123">
        <f t="shared" si="79"/>
        <v>3.5799999999999996</v>
      </c>
      <c r="I657" s="8">
        <f t="shared" si="79"/>
        <v>89.67</v>
      </c>
      <c r="J657" s="2"/>
    </row>
    <row r="658" spans="1:10">
      <c r="A658" s="193"/>
      <c r="B658" s="151" t="s">
        <v>186</v>
      </c>
      <c r="C658" s="285"/>
      <c r="D658" s="101">
        <v>120</v>
      </c>
      <c r="E658" s="204">
        <v>68.400000000000006</v>
      </c>
      <c r="F658" s="97">
        <v>11.63</v>
      </c>
      <c r="G658" s="97">
        <v>1.1599999999999999</v>
      </c>
      <c r="H658" s="97">
        <v>0</v>
      </c>
      <c r="I658" s="100">
        <v>54.04</v>
      </c>
      <c r="J658" s="2"/>
    </row>
    <row r="659" spans="1:10">
      <c r="A659" s="193"/>
      <c r="B659" s="269" t="s">
        <v>16</v>
      </c>
      <c r="C659" s="274"/>
      <c r="D659" s="66">
        <v>5</v>
      </c>
      <c r="E659" s="69">
        <v>4.2</v>
      </c>
      <c r="F659" s="69">
        <v>7.0000000000000007E-2</v>
      </c>
      <c r="G659" s="69">
        <v>0.01</v>
      </c>
      <c r="H659" s="69">
        <v>0.42</v>
      </c>
      <c r="I659" s="70">
        <v>1.76</v>
      </c>
      <c r="J659" s="2"/>
    </row>
    <row r="660" spans="1:10">
      <c r="A660" s="193"/>
      <c r="B660" s="269" t="s">
        <v>157</v>
      </c>
      <c r="C660" s="274"/>
      <c r="D660" s="66">
        <v>2</v>
      </c>
      <c r="E660" s="69">
        <v>2</v>
      </c>
      <c r="F660" s="69">
        <v>0.2</v>
      </c>
      <c r="G660" s="69">
        <v>0.02</v>
      </c>
      <c r="H660" s="69">
        <v>1.46</v>
      </c>
      <c r="I660" s="70">
        <v>7.16</v>
      </c>
      <c r="J660" s="2"/>
    </row>
    <row r="661" spans="1:10">
      <c r="A661" s="193"/>
      <c r="B661" s="269" t="s">
        <v>38</v>
      </c>
      <c r="C661" s="274"/>
      <c r="D661" s="66">
        <v>10</v>
      </c>
      <c r="E661" s="69">
        <v>10</v>
      </c>
      <c r="F661" s="69">
        <v>0.1</v>
      </c>
      <c r="G661" s="69">
        <v>0.04</v>
      </c>
      <c r="H661" s="69">
        <v>0.3</v>
      </c>
      <c r="I661" s="99">
        <v>1.9</v>
      </c>
      <c r="J661" s="2"/>
    </row>
    <row r="662" spans="1:10">
      <c r="A662" s="193"/>
      <c r="B662" s="269" t="s">
        <v>16</v>
      </c>
      <c r="C662" s="274"/>
      <c r="D662" s="66">
        <v>10</v>
      </c>
      <c r="E662" s="69">
        <v>8.4</v>
      </c>
      <c r="F662" s="69">
        <v>0.14000000000000001</v>
      </c>
      <c r="G662" s="69">
        <v>0.02</v>
      </c>
      <c r="H662" s="69">
        <v>0.84</v>
      </c>
      <c r="I662" s="70">
        <v>3.53</v>
      </c>
      <c r="J662" s="2"/>
    </row>
    <row r="663" spans="1:10">
      <c r="A663" s="193"/>
      <c r="B663" s="269" t="s">
        <v>52</v>
      </c>
      <c r="C663" s="274"/>
      <c r="D663" s="66">
        <v>10</v>
      </c>
      <c r="E663" s="69">
        <v>8</v>
      </c>
      <c r="F663" s="69">
        <v>0.1</v>
      </c>
      <c r="G663" s="69">
        <v>0.01</v>
      </c>
      <c r="H663" s="69">
        <v>0.56000000000000005</v>
      </c>
      <c r="I663" s="70">
        <v>3.28</v>
      </c>
      <c r="J663" s="2"/>
    </row>
    <row r="664" spans="1:10">
      <c r="A664" s="193"/>
      <c r="B664" s="269" t="s">
        <v>75</v>
      </c>
      <c r="C664" s="274"/>
      <c r="D664" s="66">
        <v>2</v>
      </c>
      <c r="E664" s="69">
        <v>2</v>
      </c>
      <c r="F664" s="69">
        <v>0</v>
      </c>
      <c r="G664" s="69">
        <v>2</v>
      </c>
      <c r="H664" s="69">
        <v>0</v>
      </c>
      <c r="I664" s="70">
        <v>18</v>
      </c>
      <c r="J664" s="2"/>
    </row>
    <row r="665" spans="1:10" ht="19.5" thickBot="1">
      <c r="A665" s="194"/>
      <c r="B665" s="266" t="s">
        <v>192</v>
      </c>
      <c r="C665" s="278"/>
      <c r="D665" s="263">
        <v>0.2</v>
      </c>
      <c r="E665" s="76">
        <v>0.2</v>
      </c>
      <c r="F665" s="76">
        <v>0</v>
      </c>
      <c r="G665" s="76">
        <v>0</v>
      </c>
      <c r="H665" s="76">
        <v>0</v>
      </c>
      <c r="I665" s="71">
        <v>0</v>
      </c>
      <c r="J665" s="2"/>
    </row>
    <row r="666" spans="1:10" ht="19.5" thickBot="1">
      <c r="A666" s="490">
        <v>4</v>
      </c>
      <c r="B666" s="331" t="s">
        <v>181</v>
      </c>
      <c r="C666" s="272" t="s">
        <v>98</v>
      </c>
      <c r="D666" s="55">
        <f t="shared" ref="D666:I666" si="80">SUM(D667:D669)</f>
        <v>170.4</v>
      </c>
      <c r="E666" s="74">
        <f t="shared" si="80"/>
        <v>128.4</v>
      </c>
      <c r="F666" s="74">
        <f t="shared" si="80"/>
        <v>2.7600000000000002</v>
      </c>
      <c r="G666" s="74">
        <f t="shared" si="80"/>
        <v>0.51</v>
      </c>
      <c r="H666" s="74">
        <f t="shared" si="80"/>
        <v>21.52</v>
      </c>
      <c r="I666" s="228">
        <f t="shared" si="80"/>
        <v>96.800000000000011</v>
      </c>
      <c r="J666" s="2"/>
    </row>
    <row r="667" spans="1:10">
      <c r="A667" s="255"/>
      <c r="B667" s="151" t="s">
        <v>15</v>
      </c>
      <c r="C667" s="285"/>
      <c r="D667" s="101">
        <v>150</v>
      </c>
      <c r="E667" s="97">
        <v>108</v>
      </c>
      <c r="F667" s="97">
        <v>2.16</v>
      </c>
      <c r="G667" s="97">
        <v>0.11</v>
      </c>
      <c r="H667" s="97">
        <v>20.52</v>
      </c>
      <c r="I667" s="100">
        <v>86.4</v>
      </c>
      <c r="J667" s="2"/>
    </row>
    <row r="668" spans="1:10">
      <c r="A668" s="255"/>
      <c r="B668" s="270" t="s">
        <v>61</v>
      </c>
      <c r="C668" s="276"/>
      <c r="D668" s="96">
        <v>20</v>
      </c>
      <c r="E668" s="75">
        <v>20</v>
      </c>
      <c r="F668" s="75">
        <v>0.6</v>
      </c>
      <c r="G668" s="75">
        <v>0.4</v>
      </c>
      <c r="H668" s="75">
        <v>1</v>
      </c>
      <c r="I668" s="10">
        <v>10.4</v>
      </c>
      <c r="J668" s="2"/>
    </row>
    <row r="669" spans="1:10" ht="19.5" thickBot="1">
      <c r="A669" s="255"/>
      <c r="B669" s="254" t="s">
        <v>192</v>
      </c>
      <c r="C669" s="277"/>
      <c r="D669" s="173">
        <v>0.4</v>
      </c>
      <c r="E669" s="40">
        <v>0.4</v>
      </c>
      <c r="F669" s="40">
        <v>0</v>
      </c>
      <c r="G669" s="40">
        <v>0</v>
      </c>
      <c r="H669" s="40">
        <v>0</v>
      </c>
      <c r="I669" s="41">
        <v>0</v>
      </c>
      <c r="J669" s="2"/>
    </row>
    <row r="670" spans="1:10" ht="19.5" thickBot="1">
      <c r="A670" s="218">
        <v>5</v>
      </c>
      <c r="B670" s="214" t="s">
        <v>228</v>
      </c>
      <c r="C670" s="272" t="s">
        <v>155</v>
      </c>
      <c r="D670" s="55">
        <f>D671+D672</f>
        <v>13</v>
      </c>
      <c r="E670" s="74">
        <f>E671+E672</f>
        <v>13</v>
      </c>
      <c r="F670" s="74">
        <f>F671+F672</f>
        <v>0.17</v>
      </c>
      <c r="G670" s="74">
        <f t="shared" ref="G670:I670" si="81">G671+G672</f>
        <v>0.27</v>
      </c>
      <c r="H670" s="74">
        <f t="shared" si="81"/>
        <v>11.270000000000001</v>
      </c>
      <c r="I670" s="8">
        <f t="shared" si="81"/>
        <v>48.07</v>
      </c>
      <c r="J670" s="2"/>
    </row>
    <row r="671" spans="1:10">
      <c r="A671" s="190"/>
      <c r="B671" s="215" t="s">
        <v>76</v>
      </c>
      <c r="C671" s="285"/>
      <c r="D671" s="96">
        <v>10</v>
      </c>
      <c r="E671" s="75">
        <v>10</v>
      </c>
      <c r="F671" s="97">
        <v>0.17</v>
      </c>
      <c r="G671" s="97">
        <v>0.27</v>
      </c>
      <c r="H671" s="97">
        <v>8.3000000000000007</v>
      </c>
      <c r="I671" s="100">
        <v>35.9</v>
      </c>
      <c r="J671" s="2"/>
    </row>
    <row r="672" spans="1:10" ht="19.5" thickBot="1">
      <c r="A672" s="191"/>
      <c r="B672" s="168" t="s">
        <v>7</v>
      </c>
      <c r="C672" s="277"/>
      <c r="D672" s="405">
        <v>3</v>
      </c>
      <c r="E672" s="40">
        <v>3</v>
      </c>
      <c r="F672" s="40">
        <v>0</v>
      </c>
      <c r="G672" s="40">
        <v>0</v>
      </c>
      <c r="H672" s="40">
        <v>2.97</v>
      </c>
      <c r="I672" s="41">
        <v>12.17</v>
      </c>
      <c r="J672" s="2"/>
    </row>
    <row r="673" spans="1:10" ht="19.5" thickBot="1">
      <c r="A673" s="195">
        <v>6</v>
      </c>
      <c r="B673" s="216" t="s">
        <v>93</v>
      </c>
      <c r="C673" s="284" t="s">
        <v>106</v>
      </c>
      <c r="D673" s="315">
        <v>33</v>
      </c>
      <c r="E673" s="303">
        <v>33</v>
      </c>
      <c r="F673" s="74">
        <v>2.97</v>
      </c>
      <c r="G673" s="74">
        <v>0.99</v>
      </c>
      <c r="H673" s="74">
        <v>15.84</v>
      </c>
      <c r="I673" s="20">
        <v>85.14</v>
      </c>
      <c r="J673" s="2"/>
    </row>
    <row r="674" spans="1:10" ht="19.5" thickBot="1">
      <c r="A674" s="29"/>
      <c r="B674" s="295" t="s">
        <v>26</v>
      </c>
      <c r="C674" s="203"/>
      <c r="D674" s="298"/>
      <c r="E674" s="301"/>
      <c r="F674" s="298">
        <f>SUM(F644+F646+F657+F666+F670+F673)</f>
        <v>21.340000000000003</v>
      </c>
      <c r="G674" s="136">
        <f>SUM(G644+G646+G657+G666+G670+G673)</f>
        <v>8.9699999999999989</v>
      </c>
      <c r="H674" s="136">
        <f>SUM(H644+H646+H657+H666+H670+H673)</f>
        <v>72.790000000000006</v>
      </c>
      <c r="I674" s="301">
        <f>SUM(I644+I646+I657+I666+I670+I673)</f>
        <v>454.96</v>
      </c>
      <c r="J674" s="2"/>
    </row>
    <row r="675" spans="1:10" ht="19.5" thickBot="1">
      <c r="A675" s="37"/>
      <c r="B675" s="38"/>
      <c r="C675" s="235"/>
      <c r="D675" s="38"/>
      <c r="E675" s="38"/>
      <c r="F675" s="38"/>
      <c r="G675" s="38"/>
      <c r="H675" s="38"/>
      <c r="I675" s="39"/>
      <c r="J675" s="2"/>
    </row>
    <row r="676" spans="1:10" ht="19.5" thickBot="1">
      <c r="A676" s="550" t="s">
        <v>176</v>
      </c>
      <c r="B676" s="551"/>
      <c r="C676" s="551"/>
      <c r="D676" s="551"/>
      <c r="E676" s="551"/>
      <c r="F676" s="551"/>
      <c r="G676" s="551"/>
      <c r="H676" s="551"/>
      <c r="I676" s="552"/>
      <c r="J676" s="2"/>
    </row>
    <row r="677" spans="1:10" ht="19.5" thickBot="1">
      <c r="A677" s="176">
        <v>1</v>
      </c>
      <c r="B677" s="114" t="s">
        <v>129</v>
      </c>
      <c r="C677" s="272" t="s">
        <v>104</v>
      </c>
      <c r="D677" s="19">
        <f t="shared" ref="D677:I677" si="82">SUM(D678:D685)</f>
        <v>194.2</v>
      </c>
      <c r="E677" s="74">
        <f t="shared" si="82"/>
        <v>160</v>
      </c>
      <c r="F677" s="74">
        <f t="shared" si="82"/>
        <v>3.02</v>
      </c>
      <c r="G677" s="74">
        <f t="shared" si="82"/>
        <v>4.13</v>
      </c>
      <c r="H677" s="95">
        <f t="shared" si="82"/>
        <v>16.84</v>
      </c>
      <c r="I677" s="135">
        <f t="shared" si="82"/>
        <v>105.76</v>
      </c>
      <c r="J677" s="2"/>
    </row>
    <row r="678" spans="1:10">
      <c r="A678" s="106"/>
      <c r="B678" s="198" t="s">
        <v>101</v>
      </c>
      <c r="C678" s="285"/>
      <c r="D678" s="96">
        <v>80</v>
      </c>
      <c r="E678" s="75">
        <v>64</v>
      </c>
      <c r="F678" s="75">
        <v>1.0900000000000001</v>
      </c>
      <c r="G678" s="75">
        <v>0</v>
      </c>
      <c r="H678" s="75">
        <v>6.91</v>
      </c>
      <c r="I678" s="10">
        <v>27.52</v>
      </c>
      <c r="J678" s="2"/>
    </row>
    <row r="679" spans="1:10">
      <c r="A679" s="109"/>
      <c r="B679" s="305" t="s">
        <v>15</v>
      </c>
      <c r="C679" s="282"/>
      <c r="D679" s="66">
        <v>40</v>
      </c>
      <c r="E679" s="69">
        <v>28.8</v>
      </c>
      <c r="F679" s="69">
        <v>0.57999999999999996</v>
      </c>
      <c r="G679" s="69">
        <v>0.03</v>
      </c>
      <c r="H679" s="69">
        <v>5.47</v>
      </c>
      <c r="I679" s="99">
        <v>23.04</v>
      </c>
      <c r="J679" s="2"/>
    </row>
    <row r="680" spans="1:10">
      <c r="A680" s="109"/>
      <c r="B680" s="104" t="s">
        <v>14</v>
      </c>
      <c r="C680" s="274"/>
      <c r="D680" s="66">
        <v>30</v>
      </c>
      <c r="E680" s="69">
        <v>24</v>
      </c>
      <c r="F680" s="69">
        <v>0.31</v>
      </c>
      <c r="G680" s="69">
        <v>0.02</v>
      </c>
      <c r="H680" s="69">
        <v>1.68</v>
      </c>
      <c r="I680" s="70">
        <v>9.84</v>
      </c>
      <c r="J680" s="2"/>
    </row>
    <row r="681" spans="1:10">
      <c r="A681" s="109"/>
      <c r="B681" s="104" t="s">
        <v>194</v>
      </c>
      <c r="C681" s="274"/>
      <c r="D681" s="66">
        <v>15</v>
      </c>
      <c r="E681" s="69">
        <v>15</v>
      </c>
      <c r="F681" s="69">
        <v>0.75</v>
      </c>
      <c r="G681" s="69">
        <v>0.03</v>
      </c>
      <c r="H681" s="69">
        <v>1.95</v>
      </c>
      <c r="I681" s="494">
        <v>6</v>
      </c>
      <c r="J681" s="2"/>
    </row>
    <row r="682" spans="1:10">
      <c r="A682" s="109"/>
      <c r="B682" s="108" t="s">
        <v>153</v>
      </c>
      <c r="C682" s="275"/>
      <c r="D682" s="102">
        <v>20</v>
      </c>
      <c r="E682" s="72">
        <v>20</v>
      </c>
      <c r="F682" s="512">
        <v>0.2</v>
      </c>
      <c r="G682" s="72">
        <v>0.04</v>
      </c>
      <c r="H682" s="512">
        <v>0.6</v>
      </c>
      <c r="I682" s="511">
        <v>2.4</v>
      </c>
      <c r="J682" s="2"/>
    </row>
    <row r="683" spans="1:10">
      <c r="A683" s="109"/>
      <c r="B683" s="108" t="s">
        <v>40</v>
      </c>
      <c r="C683" s="275"/>
      <c r="D683" s="102">
        <v>5</v>
      </c>
      <c r="E683" s="72">
        <v>4</v>
      </c>
      <c r="F683" s="72">
        <v>0.09</v>
      </c>
      <c r="G683" s="72">
        <v>0.01</v>
      </c>
      <c r="H683" s="72">
        <v>0.23</v>
      </c>
      <c r="I683" s="73">
        <v>0.96</v>
      </c>
      <c r="J683" s="2"/>
    </row>
    <row r="684" spans="1:10">
      <c r="A684" s="109"/>
      <c r="B684" s="419" t="s">
        <v>192</v>
      </c>
      <c r="C684" s="274"/>
      <c r="D684" s="102">
        <v>0.2</v>
      </c>
      <c r="E684" s="72">
        <v>0.2</v>
      </c>
      <c r="F684" s="72">
        <v>0</v>
      </c>
      <c r="G684" s="72">
        <v>0</v>
      </c>
      <c r="H684" s="72">
        <v>0</v>
      </c>
      <c r="I684" s="73">
        <v>0</v>
      </c>
      <c r="J684" s="2"/>
    </row>
    <row r="685" spans="1:10" ht="19.5" thickBot="1">
      <c r="A685" s="109"/>
      <c r="B685" s="107" t="s">
        <v>36</v>
      </c>
      <c r="C685" s="287"/>
      <c r="D685" s="263">
        <v>4</v>
      </c>
      <c r="E685" s="76">
        <v>4</v>
      </c>
      <c r="F685" s="76">
        <v>0</v>
      </c>
      <c r="G685" s="76">
        <v>4</v>
      </c>
      <c r="H685" s="76">
        <v>0</v>
      </c>
      <c r="I685" s="71">
        <v>36</v>
      </c>
      <c r="J685" s="2"/>
    </row>
    <row r="686" spans="1:10" ht="19.5" thickBot="1">
      <c r="A686" s="176">
        <v>2</v>
      </c>
      <c r="B686" s="115" t="s">
        <v>130</v>
      </c>
      <c r="C686" s="272" t="s">
        <v>109</v>
      </c>
      <c r="D686" s="488">
        <v>60</v>
      </c>
      <c r="E686" s="95">
        <v>52.2</v>
      </c>
      <c r="F686" s="74">
        <v>6.79</v>
      </c>
      <c r="G686" s="95">
        <v>5.22</v>
      </c>
      <c r="H686" s="95">
        <v>0.52</v>
      </c>
      <c r="I686" s="8">
        <v>74.650000000000006</v>
      </c>
      <c r="J686" s="2"/>
    </row>
    <row r="687" spans="1:10" ht="19.5" thickBot="1">
      <c r="A687" s="176">
        <v>3</v>
      </c>
      <c r="B687" s="82" t="s">
        <v>123</v>
      </c>
      <c r="C687" s="272" t="s">
        <v>142</v>
      </c>
      <c r="D687" s="55">
        <f t="shared" ref="D687:I687" si="83">SUM(D688:D689)</f>
        <v>50</v>
      </c>
      <c r="E687" s="74">
        <f t="shared" si="83"/>
        <v>49.6</v>
      </c>
      <c r="F687" s="74">
        <f t="shared" si="83"/>
        <v>5.74</v>
      </c>
      <c r="G687" s="74">
        <f t="shared" si="83"/>
        <v>3.07</v>
      </c>
      <c r="H687" s="74">
        <f t="shared" si="83"/>
        <v>19.2</v>
      </c>
      <c r="I687" s="301">
        <f t="shared" si="83"/>
        <v>144.05000000000001</v>
      </c>
      <c r="J687" s="2"/>
    </row>
    <row r="688" spans="1:10">
      <c r="A688" s="195"/>
      <c r="B688" s="377" t="s">
        <v>23</v>
      </c>
      <c r="C688" s="285"/>
      <c r="D688" s="344">
        <v>40</v>
      </c>
      <c r="E688" s="97">
        <v>40</v>
      </c>
      <c r="F688" s="97">
        <v>3.24</v>
      </c>
      <c r="G688" s="97">
        <v>0.48</v>
      </c>
      <c r="H688" s="97">
        <v>19.2</v>
      </c>
      <c r="I688" s="100">
        <v>106.8</v>
      </c>
      <c r="J688" s="2"/>
    </row>
    <row r="689" spans="1:10" ht="19.5" thickBot="1">
      <c r="A689" s="188"/>
      <c r="B689" s="496" t="s">
        <v>83</v>
      </c>
      <c r="C689" s="278"/>
      <c r="D689" s="263">
        <v>10</v>
      </c>
      <c r="E689" s="76">
        <v>9.6</v>
      </c>
      <c r="F689" s="76">
        <v>2.5</v>
      </c>
      <c r="G689" s="76">
        <v>2.59</v>
      </c>
      <c r="H689" s="76">
        <v>0</v>
      </c>
      <c r="I689" s="71">
        <v>37.25</v>
      </c>
      <c r="J689" s="2"/>
    </row>
    <row r="690" spans="1:10" ht="19.5" thickBot="1">
      <c r="A690" s="176">
        <v>4</v>
      </c>
      <c r="B690" s="65" t="s">
        <v>124</v>
      </c>
      <c r="C690" s="284" t="s">
        <v>80</v>
      </c>
      <c r="D690" s="432">
        <f t="shared" ref="D690:I690" si="84">SUM(D691:D693)</f>
        <v>14.02</v>
      </c>
      <c r="E690" s="426">
        <f t="shared" si="84"/>
        <v>10.02</v>
      </c>
      <c r="F690" s="74">
        <f t="shared" si="84"/>
        <v>0.06</v>
      </c>
      <c r="G690" s="74">
        <f t="shared" si="84"/>
        <v>0.02</v>
      </c>
      <c r="H690" s="123">
        <f t="shared" si="84"/>
        <v>4.5</v>
      </c>
      <c r="I690" s="20">
        <f t="shared" si="84"/>
        <v>17.97</v>
      </c>
      <c r="J690" s="2"/>
    </row>
    <row r="691" spans="1:10">
      <c r="A691" s="195"/>
      <c r="B691" s="279" t="s">
        <v>12</v>
      </c>
      <c r="C691" s="281"/>
      <c r="D691" s="101">
        <v>0.02</v>
      </c>
      <c r="E691" s="97">
        <v>0.02</v>
      </c>
      <c r="F691" s="97">
        <v>0</v>
      </c>
      <c r="G691" s="97">
        <v>0</v>
      </c>
      <c r="H691" s="97">
        <v>0</v>
      </c>
      <c r="I691" s="100">
        <v>0</v>
      </c>
      <c r="J691" s="2"/>
    </row>
    <row r="692" spans="1:10">
      <c r="A692" s="415"/>
      <c r="B692" s="268" t="s">
        <v>125</v>
      </c>
      <c r="C692" s="273"/>
      <c r="D692" s="173">
        <v>10</v>
      </c>
      <c r="E692" s="40">
        <v>6</v>
      </c>
      <c r="F692" s="69">
        <v>0.06</v>
      </c>
      <c r="G692" s="69">
        <v>0.02</v>
      </c>
      <c r="H692" s="69">
        <v>0.54</v>
      </c>
      <c r="I692" s="70">
        <v>1.74</v>
      </c>
      <c r="J692" s="2"/>
    </row>
    <row r="693" spans="1:10" ht="19.5" thickBot="1">
      <c r="A693" s="188"/>
      <c r="B693" s="360" t="s">
        <v>7</v>
      </c>
      <c r="C693" s="309"/>
      <c r="D693" s="102">
        <v>4</v>
      </c>
      <c r="E693" s="72">
        <v>4</v>
      </c>
      <c r="F693" s="170">
        <v>0</v>
      </c>
      <c r="G693" s="77">
        <v>0</v>
      </c>
      <c r="H693" s="77">
        <v>3.96</v>
      </c>
      <c r="I693" s="489">
        <v>16.23</v>
      </c>
      <c r="J693" s="2"/>
    </row>
    <row r="694" spans="1:10" ht="19.5" thickBot="1">
      <c r="A694" s="29"/>
      <c r="B694" s="438" t="s">
        <v>177</v>
      </c>
      <c r="C694" s="203"/>
      <c r="D694" s="298"/>
      <c r="E694" s="301"/>
      <c r="F694" s="298">
        <f>SUM(F677+F686+F687+F690)</f>
        <v>15.610000000000001</v>
      </c>
      <c r="G694" s="136">
        <f>SUM(G677+G686+G687+G690)</f>
        <v>12.44</v>
      </c>
      <c r="H694" s="298">
        <f>SUM(H677+H686+H687+H690)</f>
        <v>41.06</v>
      </c>
      <c r="I694" s="136">
        <f>SUM(I677+I686+I687+I690)</f>
        <v>342.43000000000006</v>
      </c>
      <c r="J694" s="2"/>
    </row>
    <row r="695" spans="1:10" ht="19.5" thickBot="1">
      <c r="A695" s="152"/>
      <c r="B695" s="406" t="s">
        <v>57</v>
      </c>
      <c r="C695" s="407"/>
      <c r="D695" s="153"/>
      <c r="E695" s="408"/>
      <c r="F695" s="365">
        <f>SUM(F637+F640+F674+F694)</f>
        <v>53.430000000000007</v>
      </c>
      <c r="G695" s="366">
        <f>SUM(G637+G640+G674+G694)</f>
        <v>33.04</v>
      </c>
      <c r="H695" s="365">
        <f>SUM(H637+H640+H674+H694)</f>
        <v>181.06</v>
      </c>
      <c r="I695" s="347">
        <f>SUM(I637+I640+I674+I694)</f>
        <v>1245.77</v>
      </c>
      <c r="J695" s="2"/>
    </row>
    <row r="696" spans="1:10" ht="19.5" thickBot="1">
      <c r="A696" s="51"/>
      <c r="B696" s="58"/>
      <c r="C696" s="247" t="s">
        <v>151</v>
      </c>
      <c r="D696" s="56"/>
      <c r="E696" s="56"/>
      <c r="F696" s="56"/>
      <c r="G696" s="56"/>
      <c r="H696" s="56"/>
      <c r="I696" s="59"/>
      <c r="J696" s="2"/>
    </row>
    <row r="697" spans="1:10" ht="14.25">
      <c r="A697" s="1"/>
      <c r="B697" s="2"/>
      <c r="C697" s="248"/>
      <c r="D697" s="2"/>
      <c r="E697" s="2"/>
      <c r="F697" s="2"/>
      <c r="G697" s="2"/>
      <c r="H697" s="2"/>
      <c r="I697" s="2"/>
      <c r="J697" s="2"/>
    </row>
    <row r="698" spans="1:10" ht="14.25">
      <c r="A698" s="1"/>
      <c r="B698" s="2"/>
      <c r="C698" s="248"/>
      <c r="D698" s="2"/>
      <c r="E698" s="2"/>
      <c r="F698" s="2"/>
      <c r="G698" s="2"/>
      <c r="H698" s="2"/>
      <c r="I698" s="2"/>
      <c r="J698" s="2"/>
    </row>
    <row r="699" spans="1:10" ht="14.25">
      <c r="A699" s="1"/>
      <c r="B699" s="2"/>
      <c r="C699" s="248"/>
      <c r="D699" s="2"/>
      <c r="E699" s="2"/>
      <c r="F699" s="2"/>
      <c r="G699" s="2"/>
      <c r="H699" s="2"/>
      <c r="I699" s="2"/>
      <c r="J699" s="2"/>
    </row>
    <row r="700" spans="1:10" ht="14.25">
      <c r="A700" s="1"/>
      <c r="B700" s="2"/>
      <c r="C700" s="248"/>
      <c r="D700" s="2"/>
      <c r="E700" s="2"/>
      <c r="F700" s="2"/>
      <c r="G700" s="2"/>
      <c r="H700" s="2"/>
      <c r="I700" s="2"/>
      <c r="J700" s="2"/>
    </row>
    <row r="701" spans="1:10" ht="14.25">
      <c r="A701" s="1"/>
      <c r="B701" s="2"/>
      <c r="C701" s="248"/>
      <c r="D701" s="2"/>
      <c r="E701" s="2"/>
      <c r="F701" s="2"/>
      <c r="G701" s="2"/>
      <c r="H701" s="2"/>
      <c r="I701" s="2"/>
      <c r="J701" s="2"/>
    </row>
    <row r="702" spans="1:10" ht="14.25">
      <c r="A702" s="1"/>
      <c r="B702" s="2"/>
      <c r="C702" s="248"/>
      <c r="D702" s="2"/>
      <c r="E702" s="2"/>
      <c r="F702" s="2"/>
      <c r="G702" s="2"/>
      <c r="H702" s="2"/>
      <c r="I702" s="2"/>
      <c r="J702" s="2"/>
    </row>
    <row r="703" spans="1:10" ht="14.25">
      <c r="A703" s="1"/>
      <c r="B703" s="2"/>
      <c r="C703" s="248"/>
      <c r="D703" s="2"/>
      <c r="E703" s="2"/>
      <c r="F703" s="2"/>
      <c r="G703" s="2"/>
      <c r="H703" s="2"/>
      <c r="I703" s="2"/>
      <c r="J703" s="2"/>
    </row>
    <row r="704" spans="1:10" ht="14.25">
      <c r="A704" s="1"/>
      <c r="B704" s="2"/>
      <c r="C704" s="248"/>
      <c r="D704" s="2"/>
      <c r="E704" s="2"/>
      <c r="F704" s="2"/>
      <c r="G704" s="2"/>
      <c r="H704" s="2"/>
      <c r="I704" s="2"/>
      <c r="J704" s="2"/>
    </row>
    <row r="705" spans="1:10" ht="14.25">
      <c r="A705" s="1"/>
      <c r="B705" s="2"/>
      <c r="C705" s="248"/>
      <c r="D705" s="2"/>
      <c r="E705" s="2"/>
      <c r="F705" s="2"/>
      <c r="G705" s="2"/>
      <c r="H705" s="2"/>
      <c r="I705" s="2"/>
      <c r="J705" s="2"/>
    </row>
    <row r="706" spans="1:10" ht="14.25">
      <c r="A706" s="1"/>
      <c r="B706" s="2"/>
      <c r="C706" s="248"/>
      <c r="D706" s="2"/>
      <c r="E706" s="2"/>
      <c r="F706" s="2"/>
      <c r="G706" s="2"/>
      <c r="H706" s="2"/>
      <c r="I706" s="2"/>
      <c r="J706" s="2"/>
    </row>
    <row r="707" spans="1:10" ht="14.25">
      <c r="A707" s="1"/>
      <c r="B707" s="2"/>
      <c r="C707" s="248"/>
      <c r="D707" s="2"/>
      <c r="E707" s="2"/>
      <c r="F707" s="2"/>
      <c r="G707" s="2"/>
      <c r="H707" s="2"/>
      <c r="I707" s="2"/>
      <c r="J707" s="2"/>
    </row>
    <row r="708" spans="1:10" ht="14.25">
      <c r="A708" s="1"/>
      <c r="B708" s="2"/>
      <c r="C708" s="248"/>
      <c r="D708" s="2"/>
      <c r="E708" s="2"/>
      <c r="F708" s="2"/>
      <c r="G708" s="2"/>
      <c r="H708" s="2"/>
      <c r="I708" s="2"/>
      <c r="J708" s="2"/>
    </row>
    <row r="709" spans="1:10" ht="14.25">
      <c r="A709" s="1"/>
      <c r="B709" s="2"/>
      <c r="C709" s="248"/>
      <c r="D709" s="2"/>
      <c r="E709" s="2"/>
      <c r="F709" s="2"/>
      <c r="G709" s="2"/>
      <c r="H709" s="2"/>
      <c r="I709" s="2"/>
      <c r="J709" s="2"/>
    </row>
    <row r="710" spans="1:10" ht="14.25">
      <c r="A710" s="1"/>
      <c r="B710" s="2"/>
      <c r="C710" s="248"/>
      <c r="D710" s="2"/>
      <c r="E710" s="2"/>
      <c r="F710" s="2"/>
      <c r="G710" s="2"/>
      <c r="H710" s="2"/>
      <c r="I710" s="2"/>
      <c r="J710" s="2"/>
    </row>
    <row r="711" spans="1:10" ht="14.25">
      <c r="A711" s="1"/>
      <c r="B711" s="2"/>
      <c r="C711" s="248"/>
      <c r="D711" s="2"/>
      <c r="E711" s="2"/>
      <c r="F711" s="2"/>
      <c r="G711" s="2"/>
      <c r="H711" s="2"/>
      <c r="I711" s="2"/>
      <c r="J711" s="2"/>
    </row>
    <row r="712" spans="1:10" ht="14.25">
      <c r="A712" s="1"/>
      <c r="B712" s="2"/>
      <c r="C712" s="248"/>
      <c r="D712" s="2"/>
      <c r="E712" s="2"/>
      <c r="F712" s="2"/>
      <c r="G712" s="2"/>
      <c r="H712" s="2"/>
      <c r="I712" s="2"/>
      <c r="J712" s="2"/>
    </row>
    <row r="713" spans="1:10" ht="14.25">
      <c r="A713" s="1"/>
      <c r="B713" s="2"/>
      <c r="C713" s="248"/>
      <c r="D713" s="2"/>
      <c r="E713" s="2"/>
      <c r="F713" s="2"/>
      <c r="G713" s="2"/>
      <c r="H713" s="2"/>
      <c r="I713" s="2"/>
      <c r="J713" s="2"/>
    </row>
    <row r="714" spans="1:10" ht="14.25">
      <c r="A714" s="1"/>
      <c r="B714" s="2"/>
      <c r="C714" s="248"/>
      <c r="D714" s="2"/>
      <c r="E714" s="2"/>
      <c r="F714" s="2"/>
      <c r="G714" s="2"/>
      <c r="H714" s="2"/>
      <c r="I714" s="2"/>
      <c r="J714" s="2"/>
    </row>
    <row r="715" spans="1:10" ht="14.25">
      <c r="A715" s="1"/>
      <c r="B715" s="2"/>
      <c r="C715" s="248"/>
      <c r="D715" s="2"/>
      <c r="E715" s="2"/>
      <c r="F715" s="2"/>
      <c r="G715" s="2"/>
      <c r="H715" s="2"/>
      <c r="I715" s="2"/>
      <c r="J715" s="2"/>
    </row>
    <row r="716" spans="1:10" ht="14.25">
      <c r="A716" s="1"/>
      <c r="B716" s="2"/>
      <c r="C716" s="248"/>
      <c r="D716" s="2"/>
      <c r="E716" s="2"/>
      <c r="F716" s="2"/>
      <c r="G716" s="2"/>
      <c r="H716" s="2"/>
      <c r="I716" s="2"/>
      <c r="J716" s="2"/>
    </row>
    <row r="717" spans="1:10" ht="14.25">
      <c r="A717" s="1"/>
      <c r="B717" s="2"/>
      <c r="C717" s="248"/>
      <c r="D717" s="2"/>
      <c r="E717" s="2"/>
      <c r="F717" s="2"/>
      <c r="G717" s="2"/>
      <c r="H717" s="2"/>
      <c r="I717" s="2"/>
      <c r="J717" s="2"/>
    </row>
    <row r="718" spans="1:10" ht="14.25">
      <c r="A718" s="1"/>
      <c r="B718" s="2"/>
      <c r="C718" s="248"/>
      <c r="D718" s="2"/>
      <c r="E718" s="2"/>
      <c r="F718" s="2"/>
      <c r="G718" s="2"/>
      <c r="H718" s="2"/>
      <c r="I718" s="2"/>
      <c r="J718" s="2"/>
    </row>
    <row r="719" spans="1:10" ht="14.25">
      <c r="A719" s="1"/>
      <c r="B719" s="2"/>
      <c r="C719" s="248"/>
      <c r="D719" s="2"/>
      <c r="E719" s="2"/>
      <c r="F719" s="2"/>
      <c r="G719" s="2"/>
      <c r="H719" s="2"/>
      <c r="I719" s="2"/>
      <c r="J719" s="2"/>
    </row>
    <row r="720" spans="1:10" ht="14.25">
      <c r="A720" s="1"/>
      <c r="B720" s="2"/>
      <c r="C720" s="248"/>
      <c r="D720" s="2"/>
      <c r="E720" s="2"/>
      <c r="F720" s="2"/>
      <c r="G720" s="2"/>
      <c r="H720" s="2"/>
      <c r="I720" s="2"/>
      <c r="J720" s="2"/>
    </row>
    <row r="721" spans="1:9" ht="14.25">
      <c r="A721" s="1"/>
      <c r="B721" s="2"/>
      <c r="C721" s="248"/>
      <c r="D721" s="2"/>
      <c r="E721" s="2"/>
      <c r="F721" s="2"/>
      <c r="G721" s="2"/>
      <c r="H721" s="2"/>
      <c r="I721" s="2"/>
    </row>
    <row r="722" spans="1:9" ht="14.25">
      <c r="A722" s="1"/>
      <c r="B722" s="2"/>
      <c r="C722" s="248"/>
      <c r="D722" s="2"/>
      <c r="E722" s="2"/>
      <c r="F722" s="2"/>
      <c r="G722" s="2"/>
      <c r="H722" s="2"/>
      <c r="I722" s="2"/>
    </row>
    <row r="723" spans="1:9" ht="14.25">
      <c r="A723" s="1"/>
      <c r="B723" s="2"/>
      <c r="C723" s="248"/>
      <c r="D723" s="2"/>
      <c r="E723" s="2"/>
      <c r="F723" s="2"/>
      <c r="G723" s="2"/>
      <c r="H723" s="2"/>
      <c r="I723" s="2"/>
    </row>
    <row r="724" spans="1:9" ht="14.25">
      <c r="A724" s="1"/>
      <c r="B724" s="2"/>
      <c r="C724" s="248"/>
      <c r="D724" s="2"/>
      <c r="E724" s="2"/>
      <c r="F724" s="2"/>
      <c r="G724" s="2"/>
      <c r="H724" s="2"/>
      <c r="I724" s="2"/>
    </row>
    <row r="725" spans="1:9" ht="14.25">
      <c r="A725" s="1"/>
      <c r="B725" s="2"/>
      <c r="C725" s="248"/>
      <c r="D725" s="2"/>
      <c r="E725" s="2"/>
      <c r="F725" s="2"/>
      <c r="G725" s="2"/>
      <c r="H725" s="2"/>
      <c r="I725" s="2"/>
    </row>
    <row r="726" spans="1:9" ht="14.25">
      <c r="A726" s="1"/>
      <c r="B726" s="2"/>
      <c r="C726" s="248"/>
      <c r="D726" s="2"/>
      <c r="E726" s="2"/>
      <c r="F726" s="2"/>
      <c r="G726" s="2"/>
      <c r="H726" s="2"/>
      <c r="I726" s="2"/>
    </row>
    <row r="727" spans="1:9" ht="14.25">
      <c r="A727" s="1"/>
      <c r="B727" s="2"/>
      <c r="C727" s="248"/>
      <c r="D727" s="2"/>
      <c r="E727" s="2"/>
      <c r="F727" s="2"/>
      <c r="G727" s="2"/>
      <c r="H727" s="2"/>
      <c r="I727" s="2"/>
    </row>
    <row r="728" spans="1:9" ht="14.25">
      <c r="A728" s="1"/>
      <c r="B728" s="2"/>
      <c r="C728" s="248"/>
      <c r="D728" s="2"/>
      <c r="E728" s="2"/>
      <c r="F728" s="2"/>
      <c r="G728" s="2"/>
      <c r="H728" s="2"/>
      <c r="I728" s="2"/>
    </row>
    <row r="729" spans="1:9" ht="14.25">
      <c r="A729" s="1"/>
      <c r="B729" s="2"/>
      <c r="C729" s="248"/>
      <c r="D729" s="2"/>
      <c r="E729" s="2"/>
      <c r="F729" s="2"/>
      <c r="G729" s="2"/>
      <c r="H729" s="2"/>
      <c r="I729" s="2"/>
    </row>
    <row r="730" spans="1:9" ht="14.25">
      <c r="A730" s="1"/>
      <c r="B730" s="2"/>
      <c r="C730" s="248"/>
      <c r="D730" s="2"/>
      <c r="E730" s="2"/>
      <c r="F730" s="2"/>
      <c r="G730" s="2"/>
      <c r="H730" s="2"/>
      <c r="I730" s="2"/>
    </row>
    <row r="731" spans="1:9" ht="14.25">
      <c r="A731" s="1"/>
      <c r="B731" s="2"/>
      <c r="C731" s="248"/>
      <c r="D731" s="2"/>
      <c r="E731" s="2"/>
      <c r="F731" s="2"/>
      <c r="G731" s="2"/>
      <c r="H731" s="2"/>
      <c r="I731" s="2"/>
    </row>
    <row r="732" spans="1:9" ht="14.25">
      <c r="A732" s="1"/>
      <c r="B732" s="2"/>
      <c r="C732" s="248"/>
      <c r="D732" s="2"/>
      <c r="E732" s="2"/>
      <c r="F732" s="2"/>
      <c r="G732" s="2"/>
      <c r="H732" s="2"/>
      <c r="I732" s="2"/>
    </row>
    <row r="733" spans="1:9" ht="14.25">
      <c r="A733" s="1"/>
      <c r="B733" s="2"/>
      <c r="C733" s="248"/>
      <c r="D733" s="2"/>
      <c r="E733" s="2"/>
      <c r="F733" s="2"/>
      <c r="G733" s="2"/>
      <c r="H733" s="2"/>
      <c r="I733" s="2"/>
    </row>
    <row r="734" spans="1:9" ht="14.25">
      <c r="A734" s="1"/>
      <c r="B734" s="2"/>
      <c r="C734" s="248"/>
      <c r="D734" s="2"/>
      <c r="E734" s="2"/>
      <c r="F734" s="2"/>
      <c r="G734" s="2"/>
      <c r="H734" s="2"/>
      <c r="I734" s="2"/>
    </row>
    <row r="735" spans="1:9" ht="14.25">
      <c r="A735" s="1"/>
      <c r="B735" s="2"/>
      <c r="C735" s="248"/>
      <c r="D735" s="2"/>
      <c r="E735" s="2"/>
      <c r="F735" s="2"/>
      <c r="G735" s="2"/>
      <c r="H735" s="2"/>
      <c r="I735" s="2"/>
    </row>
    <row r="736" spans="1:9" ht="14.25">
      <c r="A736" s="1"/>
      <c r="B736" s="2"/>
      <c r="C736" s="248"/>
      <c r="D736" s="2"/>
      <c r="E736" s="2"/>
      <c r="F736" s="2"/>
      <c r="G736" s="2"/>
      <c r="H736" s="2"/>
      <c r="I736" s="2"/>
    </row>
    <row r="737" spans="1:9" ht="14.25">
      <c r="A737" s="1"/>
      <c r="B737" s="2"/>
      <c r="C737" s="248"/>
      <c r="D737" s="2"/>
      <c r="E737" s="2"/>
      <c r="F737" s="2"/>
      <c r="G737" s="2"/>
      <c r="H737" s="2"/>
      <c r="I737" s="2"/>
    </row>
    <row r="738" spans="1:9" ht="14.25">
      <c r="A738" s="1"/>
      <c r="B738" s="2"/>
      <c r="C738" s="248"/>
      <c r="D738" s="2"/>
      <c r="E738" s="2"/>
      <c r="F738" s="2"/>
      <c r="G738" s="2"/>
      <c r="H738" s="2"/>
      <c r="I738" s="2"/>
    </row>
    <row r="739" spans="1:9" ht="14.25">
      <c r="A739" s="1"/>
      <c r="B739" s="2"/>
      <c r="C739" s="248"/>
      <c r="D739" s="2"/>
      <c r="E739" s="2"/>
      <c r="F739" s="2"/>
      <c r="G739" s="2"/>
      <c r="H739" s="2"/>
      <c r="I739" s="2"/>
    </row>
    <row r="740" spans="1:9" ht="14.25">
      <c r="A740" s="1"/>
      <c r="B740" s="2"/>
      <c r="C740" s="248"/>
      <c r="D740" s="2"/>
      <c r="E740" s="2"/>
      <c r="F740" s="2"/>
      <c r="G740" s="2"/>
      <c r="H740" s="2"/>
      <c r="I740" s="2"/>
    </row>
    <row r="741" spans="1:9" ht="14.25">
      <c r="A741" s="1"/>
      <c r="B741" s="2"/>
      <c r="C741" s="248"/>
      <c r="D741" s="2"/>
      <c r="E741" s="2"/>
      <c r="F741" s="2"/>
      <c r="G741" s="2"/>
      <c r="H741" s="2"/>
      <c r="I741" s="2"/>
    </row>
    <row r="742" spans="1:9" ht="14.25">
      <c r="A742" s="1"/>
      <c r="B742" s="2"/>
      <c r="C742" s="248"/>
      <c r="D742" s="2"/>
      <c r="E742" s="2"/>
      <c r="F742" s="2"/>
      <c r="G742" s="2"/>
      <c r="H742" s="2"/>
      <c r="I742" s="2"/>
    </row>
    <row r="743" spans="1:9" ht="14.25">
      <c r="A743" s="1"/>
      <c r="B743" s="2"/>
      <c r="C743" s="248"/>
      <c r="D743" s="2"/>
      <c r="E743" s="2"/>
      <c r="F743" s="2"/>
      <c r="G743" s="2"/>
      <c r="H743" s="2"/>
      <c r="I743" s="2"/>
    </row>
    <row r="744" spans="1:9" ht="14.25">
      <c r="A744" s="1"/>
      <c r="B744" s="2"/>
      <c r="C744" s="248"/>
      <c r="D744" s="2"/>
      <c r="E744" s="2"/>
      <c r="F744" s="2"/>
      <c r="G744" s="2"/>
      <c r="H744" s="2"/>
      <c r="I744" s="2"/>
    </row>
  </sheetData>
  <mergeCells count="61">
    <mergeCell ref="A643:I643"/>
    <mergeCell ref="A582:I582"/>
    <mergeCell ref="A676:I676"/>
    <mergeCell ref="A550:I550"/>
    <mergeCell ref="A563:I563"/>
    <mergeCell ref="A564:I564"/>
    <mergeCell ref="A613:I613"/>
    <mergeCell ref="A626:I626"/>
    <mergeCell ref="A627:I627"/>
    <mergeCell ref="A639:I639"/>
    <mergeCell ref="A579:I579"/>
    <mergeCell ref="A495:I495"/>
    <mergeCell ref="A509:I509"/>
    <mergeCell ref="A513:I513"/>
    <mergeCell ref="A476:I476"/>
    <mergeCell ref="A494:I494"/>
    <mergeCell ref="A425:I425"/>
    <mergeCell ref="A438:I438"/>
    <mergeCell ref="A442:I442"/>
    <mergeCell ref="A377:I377"/>
    <mergeCell ref="A382:I382"/>
    <mergeCell ref="A410:I410"/>
    <mergeCell ref="A424:I424"/>
    <mergeCell ref="A359:I359"/>
    <mergeCell ref="A360:I360"/>
    <mergeCell ref="A271:I271"/>
    <mergeCell ref="A287:I287"/>
    <mergeCell ref="A288:I288"/>
    <mergeCell ref="A300:I300"/>
    <mergeCell ref="A303:I303"/>
    <mergeCell ref="A75:I75"/>
    <mergeCell ref="A60:I60"/>
    <mergeCell ref="A168:I168"/>
    <mergeCell ref="A172:I172"/>
    <mergeCell ref="A76:I76"/>
    <mergeCell ref="A88:I88"/>
    <mergeCell ref="A92:I92"/>
    <mergeCell ref="A133:I133"/>
    <mergeCell ref="A153:I153"/>
    <mergeCell ref="A154:I154"/>
    <mergeCell ref="A238:I238"/>
    <mergeCell ref="A242:I242"/>
    <mergeCell ref="A184:A190"/>
    <mergeCell ref="A223:I223"/>
    <mergeCell ref="A222:I222"/>
    <mergeCell ref="A208:I208"/>
    <mergeCell ref="A22:I22"/>
    <mergeCell ref="A27:I27"/>
    <mergeCell ref="A1:I1"/>
    <mergeCell ref="A6:I6"/>
    <mergeCell ref="A5:I5"/>
    <mergeCell ref="I2:I3"/>
    <mergeCell ref="C2:C3"/>
    <mergeCell ref="A2:A3"/>
    <mergeCell ref="B2:B3"/>
    <mergeCell ref="D2:D3"/>
    <mergeCell ref="E2:E3"/>
    <mergeCell ref="F2:F3"/>
    <mergeCell ref="G2:G3"/>
    <mergeCell ref="H2:H3"/>
    <mergeCell ref="A4:I4"/>
  </mergeCells>
  <pageMargins left="0.2" right="0.23622047244094491" top="0.39370078740157483" bottom="0.39370078740157483" header="0.31496062992125984" footer="0.31496062992125984"/>
  <pageSetup paperSize="9" scale="62" fitToHeight="0" orientation="portrait" r:id="rId1"/>
  <ignoredErrors>
    <ignoredError sqref="D43 D265:I265 D155:I155 D272:I272 F543:I543 D565:I565 D614:I614 D54 D134:I134 D551:I551 D340:F340 G340:I340 D209:I209 D496:I496 D111:I111 D332:I332 D460:I460 D466:E466 F466:I466 D61:I61 D141:I141 E350:I350 D411:I411 D483:I483 D7:I7 D289:I289 D628:I628 D77:I77 D361:I361 D426:I426 D677:I677" formulaRange="1"/>
    <ignoredError sqref="C407 C336 C349 C268 C205 C130 C547 C610 C57 C673 C470 C321 C657 C460 C28 C145 C383 C487 C531 C43 C10 C243 C294 C686 C644 C82 C633 C365 C432 C209 C477 C551 C191" twoDigitTextYear="1"/>
    <ignoredError sqref="F577" evalError="1"/>
    <ignoredError sqref="H625 H269" formula="1"/>
    <ignoredError sqref="D15 D350" numberStoredAsText="1"/>
  </ignoredErrors>
</worksheet>
</file>

<file path=xl/worksheets/sheet2.xml><?xml version="1.0" encoding="utf-8"?>
<worksheet xmlns="http://schemas.openxmlformats.org/spreadsheetml/2006/main" xmlns:r="http://schemas.openxmlformats.org/officeDocument/2006/relationships">
  <sheetPr codeName="Лист2"/>
  <dimension ref="A1:H3"/>
  <sheetViews>
    <sheetView workbookViewId="0">
      <selection activeCell="A3" sqref="A3"/>
    </sheetView>
  </sheetViews>
  <sheetFormatPr defaultRowHeight="14.25"/>
  <sheetData>
    <row r="1" spans="1:8">
      <c r="A1" s="577" t="s">
        <v>0</v>
      </c>
      <c r="B1" s="573" t="s">
        <v>8</v>
      </c>
      <c r="C1" s="573" t="s">
        <v>1</v>
      </c>
      <c r="D1" s="573" t="s">
        <v>2</v>
      </c>
      <c r="E1" s="573" t="s">
        <v>3</v>
      </c>
      <c r="F1" s="573" t="s">
        <v>4</v>
      </c>
      <c r="G1" s="573" t="s">
        <v>5</v>
      </c>
      <c r="H1" s="575" t="s">
        <v>6</v>
      </c>
    </row>
    <row r="2" spans="1:8" ht="15" thickBot="1">
      <c r="A2" s="578"/>
      <c r="B2" s="574"/>
      <c r="C2" s="574"/>
      <c r="D2" s="574"/>
      <c r="E2" s="574"/>
      <c r="F2" s="574"/>
      <c r="G2" s="574"/>
      <c r="H2" s="576"/>
    </row>
    <row r="3" spans="1:8">
      <c r="A3" t="s">
        <v>32</v>
      </c>
    </row>
  </sheetData>
  <mergeCells count="8">
    <mergeCell ref="G1:G2"/>
    <mergeCell ref="H1:H2"/>
    <mergeCell ref="A1:A2"/>
    <mergeCell ref="B1:B2"/>
    <mergeCell ref="C1:C2"/>
    <mergeCell ref="D1:D2"/>
    <mergeCell ref="E1:E2"/>
    <mergeCell ref="F1:F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2</vt:i4>
      </vt:variant>
      <vt:variant>
        <vt:lpstr>Zone denumite</vt:lpstr>
      </vt:variant>
      <vt:variant>
        <vt:i4>1</vt:i4>
      </vt:variant>
    </vt:vector>
  </HeadingPairs>
  <TitlesOfParts>
    <vt:vector size="3" baseType="lpstr">
      <vt:lpstr>Лист1</vt:lpstr>
      <vt:lpstr>Лист2</vt:lpstr>
      <vt:lpstr>Лист1!Imprimare_titluri</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iurii m</dc:creator>
  <cp:lastModifiedBy>vnegrei</cp:lastModifiedBy>
  <cp:lastPrinted>2023-11-23T09:43:11Z</cp:lastPrinted>
  <dcterms:created xsi:type="dcterms:W3CDTF">2018-11-02T18:59:27Z</dcterms:created>
  <dcterms:modified xsi:type="dcterms:W3CDTF">2023-11-29T08:25:12Z</dcterms:modified>
</cp:coreProperties>
</file>