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 activeTab="1"/>
  </bookViews>
  <sheets>
    <sheet name="Bunuri donate" sheetId="3" r:id="rId1"/>
    <sheet name="Procurari din buget" sheetId="4" r:id="rId2"/>
  </sheets>
  <calcPr calcId="162913"/>
</workbook>
</file>

<file path=xl/calcChain.xml><?xml version="1.0" encoding="utf-8"?>
<calcChain xmlns="http://schemas.openxmlformats.org/spreadsheetml/2006/main">
  <c r="AA7" i="3" l="1"/>
  <c r="AA8" i="3"/>
  <c r="AA9" i="3"/>
  <c r="AA10" i="3"/>
  <c r="AA11" i="3"/>
  <c r="AA12" i="3"/>
  <c r="AA13" i="3"/>
  <c r="AA14" i="3"/>
  <c r="AA15" i="3"/>
  <c r="AA17" i="3"/>
  <c r="AA18" i="3"/>
  <c r="AA20" i="3"/>
  <c r="AA22" i="3"/>
  <c r="AA23" i="3"/>
  <c r="AA6" i="3"/>
  <c r="F24" i="3"/>
  <c r="AA24" i="3" s="1"/>
  <c r="G24" i="3"/>
  <c r="H24" i="3"/>
  <c r="I24" i="3"/>
  <c r="J24" i="3"/>
  <c r="K24" i="3"/>
  <c r="L24" i="3"/>
  <c r="E24" i="3"/>
  <c r="O21" i="3"/>
  <c r="P21" i="3"/>
  <c r="Q21" i="3"/>
  <c r="N21" i="3"/>
  <c r="AA21" i="3" s="1"/>
  <c r="F19" i="3"/>
  <c r="AA19" i="3" s="1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E19" i="3"/>
  <c r="D16" i="3"/>
  <c r="AA16" i="3" s="1"/>
  <c r="E16" i="3"/>
  <c r="E25" i="3" s="1"/>
  <c r="F16" i="3"/>
  <c r="F25" i="3" s="1"/>
  <c r="G16" i="3"/>
  <c r="G25" i="3" s="1"/>
  <c r="H16" i="3"/>
  <c r="H25" i="3" s="1"/>
  <c r="I16" i="3"/>
  <c r="I25" i="3" s="1"/>
  <c r="J16" i="3"/>
  <c r="J25" i="3" s="1"/>
  <c r="K16" i="3"/>
  <c r="K25" i="3" s="1"/>
  <c r="L16" i="3"/>
  <c r="L25" i="3" s="1"/>
  <c r="M16" i="3"/>
  <c r="M25" i="3" s="1"/>
  <c r="N16" i="3"/>
  <c r="N25" i="3" s="1"/>
  <c r="O16" i="3"/>
  <c r="O25" i="3" s="1"/>
  <c r="P16" i="3"/>
  <c r="P25" i="3" s="1"/>
  <c r="Q16" i="3"/>
  <c r="Q25" i="3" s="1"/>
  <c r="R16" i="3"/>
  <c r="R25" i="3" s="1"/>
  <c r="S16" i="3"/>
  <c r="S25" i="3" s="1"/>
  <c r="T16" i="3"/>
  <c r="T25" i="3" s="1"/>
  <c r="U16" i="3"/>
  <c r="U25" i="3" s="1"/>
  <c r="V16" i="3"/>
  <c r="V25" i="3" s="1"/>
  <c r="W16" i="3"/>
  <c r="W25" i="3" s="1"/>
  <c r="X16" i="3"/>
  <c r="X25" i="3" s="1"/>
  <c r="Y16" i="3"/>
  <c r="Y25" i="3" s="1"/>
  <c r="Z16" i="3"/>
  <c r="Z25" i="3" s="1"/>
  <c r="C16" i="3"/>
  <c r="C25" i="3" s="1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AN39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N37" i="4"/>
  <c r="AN36" i="4"/>
  <c r="AN35" i="4"/>
  <c r="AN34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AN32" i="4"/>
  <c r="AN31" i="4"/>
  <c r="AN30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N28" i="4"/>
  <c r="AN27" i="4"/>
  <c r="AN26" i="4"/>
  <c r="AN25" i="4"/>
  <c r="AM24" i="4"/>
  <c r="AL24" i="4"/>
  <c r="AL41" i="4" s="1"/>
  <c r="AK24" i="4"/>
  <c r="AK41" i="4" s="1"/>
  <c r="AJ24" i="4"/>
  <c r="AI24" i="4"/>
  <c r="AH24" i="4"/>
  <c r="AH41" i="4" s="1"/>
  <c r="AG24" i="4"/>
  <c r="AG41" i="4" s="1"/>
  <c r="AF24" i="4"/>
  <c r="AE24" i="4"/>
  <c r="AD24" i="4"/>
  <c r="AD41" i="4" s="1"/>
  <c r="AC24" i="4"/>
  <c r="AC41" i="4" s="1"/>
  <c r="AB24" i="4"/>
  <c r="AA24" i="4"/>
  <c r="Z24" i="4"/>
  <c r="Z41" i="4" s="1"/>
  <c r="Y24" i="4"/>
  <c r="Y41" i="4" s="1"/>
  <c r="X24" i="4"/>
  <c r="W24" i="4"/>
  <c r="V24" i="4"/>
  <c r="V41" i="4" s="1"/>
  <c r="U24" i="4"/>
  <c r="U41" i="4" s="1"/>
  <c r="T24" i="4"/>
  <c r="S24" i="4"/>
  <c r="R24" i="4"/>
  <c r="R41" i="4" s="1"/>
  <c r="Q24" i="4"/>
  <c r="Q41" i="4" s="1"/>
  <c r="P24" i="4"/>
  <c r="O24" i="4"/>
  <c r="N24" i="4"/>
  <c r="N41" i="4" s="1"/>
  <c r="M24" i="4"/>
  <c r="M41" i="4" s="1"/>
  <c r="L24" i="4"/>
  <c r="K24" i="4"/>
  <c r="J24" i="4"/>
  <c r="J41" i="4" s="1"/>
  <c r="I24" i="4"/>
  <c r="I41" i="4" s="1"/>
  <c r="H24" i="4"/>
  <c r="G24" i="4"/>
  <c r="F24" i="4"/>
  <c r="F41" i="4" s="1"/>
  <c r="E24" i="4"/>
  <c r="E41" i="4" s="1"/>
  <c r="D24" i="4"/>
  <c r="C24" i="4"/>
  <c r="B24" i="4"/>
  <c r="B41" i="4" s="1"/>
  <c r="AN23" i="4"/>
  <c r="AN22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N8" i="4"/>
  <c r="AN7" i="4"/>
  <c r="AN6" i="4"/>
  <c r="AA25" i="3" l="1"/>
  <c r="C41" i="4"/>
  <c r="G41" i="4"/>
  <c r="K41" i="4"/>
  <c r="O41" i="4"/>
  <c r="S41" i="4"/>
  <c r="W41" i="4"/>
  <c r="AA41" i="4"/>
  <c r="AE41" i="4"/>
  <c r="AI41" i="4"/>
  <c r="AM41" i="4"/>
  <c r="AN40" i="4"/>
  <c r="D25" i="3"/>
  <c r="D41" i="4"/>
  <c r="H41" i="4"/>
  <c r="L41" i="4"/>
  <c r="P41" i="4"/>
  <c r="T41" i="4"/>
  <c r="X41" i="4"/>
  <c r="AB41" i="4"/>
  <c r="AF41" i="4"/>
  <c r="AJ41" i="4"/>
  <c r="AN38" i="4"/>
  <c r="AN24" i="4"/>
  <c r="AN41" i="4" s="1"/>
</calcChain>
</file>

<file path=xl/sharedStrings.xml><?xml version="1.0" encoding="utf-8"?>
<sst xmlns="http://schemas.openxmlformats.org/spreadsheetml/2006/main" count="170" uniqueCount="68">
  <si>
    <t>Denumirea</t>
  </si>
  <si>
    <t>IET nr.130</t>
  </si>
  <si>
    <t>IET nr.135</t>
  </si>
  <si>
    <t>IET nr.138</t>
  </si>
  <si>
    <t>IET nr.149</t>
  </si>
  <si>
    <t>IET nr.155</t>
  </si>
  <si>
    <t>IET nr.161</t>
  </si>
  <si>
    <t>IET nr.177</t>
  </si>
  <si>
    <t>IET nr.179</t>
  </si>
  <si>
    <t>IET nr.184</t>
  </si>
  <si>
    <t>IET nr.188</t>
  </si>
  <si>
    <t>IET nr.197</t>
  </si>
  <si>
    <t>IET nr.211</t>
  </si>
  <si>
    <t>IET nr.225</t>
  </si>
  <si>
    <t>cant.</t>
  </si>
  <si>
    <t>suma</t>
  </si>
  <si>
    <t xml:space="preserve">Bunuri procurate de către  DETS sectorul Ciocana </t>
  </si>
  <si>
    <t>Tenica de uz casnic</t>
  </si>
  <si>
    <t>Mobilier</t>
  </si>
  <si>
    <t>Literatura</t>
  </si>
  <si>
    <t>Panou informativ</t>
  </si>
  <si>
    <t>IET nr.30</t>
  </si>
  <si>
    <t>Combustibil</t>
  </si>
  <si>
    <t>Medicamente și pasamente</t>
  </si>
  <si>
    <t>Mărfuri de uz gospodăresc</t>
  </si>
  <si>
    <t>Rechizite de birou</t>
  </si>
  <si>
    <t>Materiale de construcție</t>
  </si>
  <si>
    <t>Inventar moale</t>
  </si>
  <si>
    <t>Apa potabila</t>
  </si>
  <si>
    <t>Cadou de Anul Nou</t>
  </si>
  <si>
    <t>Alte materiale</t>
  </si>
  <si>
    <t>IET nr.32</t>
  </si>
  <si>
    <t>IET nr.67</t>
  </si>
  <si>
    <t>IET nr.128</t>
  </si>
  <si>
    <t>IET nr.212</t>
  </si>
  <si>
    <t>TOTAL IET</t>
  </si>
  <si>
    <t>Șc.primară nr.19</t>
  </si>
  <si>
    <t>Șc.primară nr.82</t>
  </si>
  <si>
    <t>Șc.primară nr.83</t>
  </si>
  <si>
    <t>Șc.primară nr.95</t>
  </si>
  <si>
    <t xml:space="preserve">TOTAL </t>
  </si>
  <si>
    <t>Gim.”S.Grama”</t>
  </si>
  <si>
    <t>Utilaj tehnolojic</t>
  </si>
  <si>
    <t>Tehnica de calcul</t>
  </si>
  <si>
    <t>Material didactic</t>
  </si>
  <si>
    <t>Echipament de proiecție</t>
  </si>
  <si>
    <t>Piese de schimb</t>
  </si>
  <si>
    <t>Aparate de masură</t>
  </si>
  <si>
    <t>LT ”Gh. Ghimpu”</t>
  </si>
  <si>
    <t>LT ”Ștefan Vodă”</t>
  </si>
  <si>
    <t>LT”P.Zadnipru”</t>
  </si>
  <si>
    <t xml:space="preserve">Bunuri donate instituțiilor subordonate  DETS sectorul Ciocana </t>
  </si>
  <si>
    <t>Asociația parinteasca</t>
  </si>
  <si>
    <t>AE WT Agroprofi SRL, WeTreid SRL</t>
  </si>
  <si>
    <t>Denumirea donatorului</t>
  </si>
  <si>
    <t xml:space="preserve">Instituția </t>
  </si>
  <si>
    <t>Donația parinteasca</t>
  </si>
  <si>
    <t>Asociația parinteasca, Donația parinteasca</t>
  </si>
  <si>
    <t>AE ”Ilcotex-Prim” SRL, Fundația”Caritate.MD”</t>
  </si>
  <si>
    <t>LT ”Dacia”</t>
  </si>
  <si>
    <t>CE Cruzești</t>
  </si>
  <si>
    <t>CCC ”Ghiocel”</t>
  </si>
  <si>
    <t>Gimn.nr.74</t>
  </si>
  <si>
    <t>TOTAL DETS</t>
  </si>
  <si>
    <t>Primaria Togatin</t>
  </si>
  <si>
    <t>Inventar sportiv</t>
  </si>
  <si>
    <t>Total pe instituție</t>
  </si>
  <si>
    <t>TOTAL  DETS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</si>
</sst>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u/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5" fillId="0" borderId="7" xfId="0" applyFont="1" applyBorder="1"/>
    <xf numFmtId="2" fontId="3" fillId="0" borderId="7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9" xfId="0" applyFont="1" applyBorder="1"/>
    <xf numFmtId="2" fontId="3" fillId="0" borderId="9" xfId="0" applyNumberFormat="1" applyFont="1" applyBorder="1"/>
    <xf numFmtId="0" fontId="6" fillId="0" borderId="9" xfId="0" applyFont="1" applyBorder="1"/>
    <xf numFmtId="0" fontId="0" fillId="0" borderId="9" xfId="0" applyBorder="1"/>
    <xf numFmtId="0" fontId="7" fillId="0" borderId="9" xfId="0" applyFont="1" applyBorder="1"/>
    <xf numFmtId="0" fontId="4" fillId="0" borderId="13" xfId="0" applyFont="1" applyBorder="1"/>
    <xf numFmtId="0" fontId="3" fillId="0" borderId="9" xfId="0" applyFont="1" applyFill="1" applyBorder="1"/>
    <xf numFmtId="0" fontId="4" fillId="0" borderId="9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4" fillId="0" borderId="14" xfId="0" applyFont="1" applyBorder="1"/>
    <xf numFmtId="2" fontId="0" fillId="0" borderId="9" xfId="0" applyNumberFormat="1" applyBorder="1"/>
    <xf numFmtId="2" fontId="5" fillId="0" borderId="9" xfId="0" applyNumberFormat="1" applyFont="1" applyBorder="1"/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1" xfId="0" applyFont="1" applyBorder="1" applyAlignment="1">
      <alignment horizontal="center" wrapText="1"/>
    </xf>
    <xf numFmtId="0" fontId="3" fillId="0" borderId="9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3" fillId="0" borderId="19" xfId="0" applyFont="1" applyBorder="1" applyAlignment="1">
      <alignment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vertical="center"/>
    </xf>
    <xf numFmtId="0" fontId="7" fillId="0" borderId="0" xfId="0" applyFont="1"/>
    <xf numFmtId="2" fontId="4" fillId="0" borderId="9" xfId="0" applyNumberFormat="1" applyFont="1" applyBorder="1"/>
    <xf numFmtId="2" fontId="7" fillId="0" borderId="9" xfId="0" applyNumberFormat="1" applyFont="1" applyBorder="1"/>
    <xf numFmtId="0" fontId="4" fillId="0" borderId="11" xfId="0" applyFont="1" applyBorder="1"/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zoomScaleNormal="100" workbookViewId="0">
      <selection activeCell="R9" sqref="R9"/>
    </sheetView>
  </sheetViews>
  <sheetFormatPr defaultRowHeight="15" x14ac:dyDescent="0.25"/>
  <cols>
    <col min="1" max="1" width="15" customWidth="1"/>
    <col min="2" max="2" width="16.28515625" customWidth="1"/>
    <col min="3" max="3" width="4.7109375" customWidth="1"/>
    <col min="4" max="4" width="7.28515625" customWidth="1"/>
    <col min="5" max="5" width="5.140625" customWidth="1"/>
    <col min="6" max="6" width="8.85546875" customWidth="1"/>
    <col min="7" max="7" width="5.5703125" customWidth="1"/>
    <col min="8" max="8" width="7.42578125" customWidth="1"/>
    <col min="9" max="9" width="5" customWidth="1"/>
    <col min="10" max="10" width="6" customWidth="1"/>
    <col min="11" max="11" width="5" customWidth="1"/>
    <col min="12" max="12" width="7.85546875" customWidth="1"/>
    <col min="13" max="13" width="0.28515625" hidden="1" customWidth="1"/>
    <col min="14" max="14" width="7.28515625" customWidth="1"/>
    <col min="15" max="15" width="4.42578125" customWidth="1"/>
    <col min="16" max="16" width="7.140625" customWidth="1"/>
    <col min="17" max="17" width="8.85546875" hidden="1" customWidth="1"/>
    <col min="18" max="18" width="8.85546875" customWidth="1"/>
    <col min="19" max="19" width="8.85546875" hidden="1" customWidth="1"/>
    <col min="20" max="20" width="8.85546875" customWidth="1"/>
    <col min="21" max="21" width="5.5703125" customWidth="1"/>
    <col min="22" max="22" width="8.85546875" customWidth="1"/>
    <col min="23" max="23" width="0.28515625" hidden="1" customWidth="1"/>
    <col min="24" max="24" width="8.85546875" customWidth="1"/>
    <col min="25" max="25" width="0.140625" customWidth="1"/>
    <col min="27" max="27" width="11.28515625" customWidth="1"/>
  </cols>
  <sheetData>
    <row r="1" spans="1:27" ht="15.75" x14ac:dyDescent="0.25">
      <c r="L1" s="1" t="s">
        <v>51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15.75" x14ac:dyDescent="0.25">
      <c r="L2" s="1"/>
      <c r="M2" s="1"/>
      <c r="N2" s="1"/>
      <c r="O2" s="45">
        <v>2021</v>
      </c>
      <c r="P2" s="4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5.75" thickBot="1" x14ac:dyDescent="0.3"/>
    <row r="4" spans="1:27" ht="35.450000000000003" customHeight="1" x14ac:dyDescent="0.25">
      <c r="A4" s="26" t="s">
        <v>55</v>
      </c>
      <c r="B4" s="48" t="s">
        <v>54</v>
      </c>
      <c r="C4" s="52" t="s">
        <v>42</v>
      </c>
      <c r="D4" s="47"/>
      <c r="E4" s="50" t="s">
        <v>17</v>
      </c>
      <c r="F4" s="51"/>
      <c r="G4" s="46" t="s">
        <v>43</v>
      </c>
      <c r="H4" s="47"/>
      <c r="I4" s="46" t="s">
        <v>45</v>
      </c>
      <c r="J4" s="47"/>
      <c r="K4" s="50" t="s">
        <v>18</v>
      </c>
      <c r="L4" s="51"/>
      <c r="M4" s="46" t="s">
        <v>44</v>
      </c>
      <c r="N4" s="47"/>
      <c r="O4" s="50" t="s">
        <v>65</v>
      </c>
      <c r="P4" s="51"/>
      <c r="Q4" s="46" t="s">
        <v>24</v>
      </c>
      <c r="R4" s="47"/>
      <c r="S4" s="46" t="s">
        <v>25</v>
      </c>
      <c r="T4" s="47"/>
      <c r="U4" s="50" t="s">
        <v>27</v>
      </c>
      <c r="V4" s="51"/>
      <c r="W4" s="46" t="s">
        <v>26</v>
      </c>
      <c r="X4" s="47"/>
      <c r="Y4" s="46" t="s">
        <v>30</v>
      </c>
      <c r="Z4" s="47"/>
      <c r="AA4" s="43" t="s">
        <v>66</v>
      </c>
    </row>
    <row r="5" spans="1:27" ht="15.75" thickBot="1" x14ac:dyDescent="0.3">
      <c r="A5" s="4"/>
      <c r="B5" s="49"/>
      <c r="C5" s="31" t="s">
        <v>14</v>
      </c>
      <c r="D5" s="6" t="s">
        <v>15</v>
      </c>
      <c r="E5" s="5" t="s">
        <v>14</v>
      </c>
      <c r="F5" s="6" t="s">
        <v>15</v>
      </c>
      <c r="G5" s="5" t="s">
        <v>14</v>
      </c>
      <c r="H5" s="6" t="s">
        <v>15</v>
      </c>
      <c r="I5" s="5" t="s">
        <v>14</v>
      </c>
      <c r="J5" s="6" t="s">
        <v>15</v>
      </c>
      <c r="K5" s="5" t="s">
        <v>14</v>
      </c>
      <c r="L5" s="6" t="s">
        <v>15</v>
      </c>
      <c r="M5" s="5" t="s">
        <v>14</v>
      </c>
      <c r="N5" s="6" t="s">
        <v>15</v>
      </c>
      <c r="O5" s="5" t="s">
        <v>14</v>
      </c>
      <c r="P5" s="6" t="s">
        <v>15</v>
      </c>
      <c r="Q5" s="5" t="s">
        <v>14</v>
      </c>
      <c r="R5" s="6" t="s">
        <v>15</v>
      </c>
      <c r="S5" s="5" t="s">
        <v>14</v>
      </c>
      <c r="T5" s="6" t="s">
        <v>15</v>
      </c>
      <c r="U5" s="5" t="s">
        <v>14</v>
      </c>
      <c r="V5" s="6" t="s">
        <v>15</v>
      </c>
      <c r="W5" s="5" t="s">
        <v>14</v>
      </c>
      <c r="X5" s="6" t="s">
        <v>15</v>
      </c>
      <c r="Y5" s="5" t="s">
        <v>14</v>
      </c>
      <c r="Z5" s="6" t="s">
        <v>15</v>
      </c>
      <c r="AA5" s="44"/>
    </row>
    <row r="6" spans="1:27" x14ac:dyDescent="0.25">
      <c r="A6" s="11" t="s">
        <v>33</v>
      </c>
      <c r="B6" s="22" t="s">
        <v>52</v>
      </c>
      <c r="C6" s="22"/>
      <c r="D6" s="22"/>
      <c r="E6" s="12">
        <v>2</v>
      </c>
      <c r="F6" s="12">
        <v>3908</v>
      </c>
      <c r="G6" s="12"/>
      <c r="H6" s="12"/>
      <c r="I6" s="12"/>
      <c r="J6" s="12"/>
      <c r="K6" s="13"/>
      <c r="L6" s="12"/>
      <c r="M6" s="12"/>
      <c r="N6" s="12"/>
      <c r="O6" s="12"/>
      <c r="P6" s="12"/>
      <c r="Q6" s="12"/>
      <c r="R6" s="14">
        <v>205.2</v>
      </c>
      <c r="S6" s="12"/>
      <c r="T6" s="14"/>
      <c r="U6" s="12">
        <v>8</v>
      </c>
      <c r="V6" s="14">
        <v>11862</v>
      </c>
      <c r="W6" s="13"/>
      <c r="X6" s="12"/>
      <c r="Y6" s="12"/>
      <c r="Z6" s="12">
        <v>4552</v>
      </c>
      <c r="AA6" s="24">
        <f>D6+F6+H6+J6+L6+N6+P6+R6+T6+V6+X6+Z6</f>
        <v>20527.2</v>
      </c>
    </row>
    <row r="7" spans="1:27" x14ac:dyDescent="0.25">
      <c r="A7" s="11" t="s">
        <v>1</v>
      </c>
      <c r="B7" s="22" t="s">
        <v>56</v>
      </c>
      <c r="C7" s="22"/>
      <c r="D7" s="22"/>
      <c r="E7" s="12">
        <v>6</v>
      </c>
      <c r="F7" s="12">
        <v>30879</v>
      </c>
      <c r="G7" s="12"/>
      <c r="H7" s="12"/>
      <c r="I7" s="12"/>
      <c r="J7" s="12"/>
      <c r="K7" s="13"/>
      <c r="L7" s="12"/>
      <c r="M7" s="12"/>
      <c r="N7" s="12"/>
      <c r="O7" s="12"/>
      <c r="P7" s="12"/>
      <c r="Q7" s="12"/>
      <c r="R7" s="14"/>
      <c r="S7" s="12"/>
      <c r="T7" s="14"/>
      <c r="U7" s="12"/>
      <c r="V7" s="14"/>
      <c r="W7" s="13"/>
      <c r="X7" s="12"/>
      <c r="Y7" s="12"/>
      <c r="Z7" s="12"/>
      <c r="AA7" s="24">
        <f t="shared" ref="AA7:AA24" si="0">D7+F7+H7+J7+L7+N7+P7+R7+T7+V7+X7+Z7</f>
        <v>30879</v>
      </c>
    </row>
    <row r="8" spans="1:27" ht="30" customHeight="1" x14ac:dyDescent="0.25">
      <c r="A8" s="30" t="s">
        <v>2</v>
      </c>
      <c r="B8" s="28" t="s">
        <v>53</v>
      </c>
      <c r="C8" s="22"/>
      <c r="D8" s="22"/>
      <c r="E8" s="12"/>
      <c r="F8" s="12"/>
      <c r="G8" s="12"/>
      <c r="H8" s="12"/>
      <c r="I8" s="12"/>
      <c r="J8" s="12"/>
      <c r="K8" s="13">
        <v>27</v>
      </c>
      <c r="L8" s="14">
        <v>38357</v>
      </c>
      <c r="M8" s="12"/>
      <c r="N8" s="12">
        <v>780</v>
      </c>
      <c r="O8" s="12"/>
      <c r="P8" s="12"/>
      <c r="Q8" s="12"/>
      <c r="R8" s="14"/>
      <c r="S8" s="12"/>
      <c r="T8" s="14"/>
      <c r="U8" s="12">
        <v>17</v>
      </c>
      <c r="V8" s="14">
        <v>2380</v>
      </c>
      <c r="W8" s="15"/>
      <c r="X8" s="12"/>
      <c r="Y8" s="12"/>
      <c r="Z8" s="12"/>
      <c r="AA8" s="24">
        <f t="shared" si="0"/>
        <v>41517</v>
      </c>
    </row>
    <row r="9" spans="1:27" x14ac:dyDescent="0.25">
      <c r="A9" s="11" t="s">
        <v>8</v>
      </c>
      <c r="B9" s="22" t="s">
        <v>56</v>
      </c>
      <c r="C9" s="22"/>
      <c r="D9" s="22"/>
      <c r="E9" s="12"/>
      <c r="F9" s="12"/>
      <c r="G9" s="12"/>
      <c r="H9" s="12"/>
      <c r="I9" s="12"/>
      <c r="J9" s="12"/>
      <c r="K9" s="12">
        <v>1</v>
      </c>
      <c r="L9" s="12">
        <v>5000</v>
      </c>
      <c r="M9" s="12"/>
      <c r="N9" s="12"/>
      <c r="O9" s="12"/>
      <c r="P9" s="12"/>
      <c r="Q9" s="12"/>
      <c r="R9" s="14"/>
      <c r="S9" s="12"/>
      <c r="T9" s="14"/>
      <c r="U9" s="12"/>
      <c r="V9" s="14"/>
      <c r="W9" s="12"/>
      <c r="X9" s="12"/>
      <c r="Y9" s="12"/>
      <c r="Z9" s="12"/>
      <c r="AA9" s="24">
        <f t="shared" si="0"/>
        <v>5000</v>
      </c>
    </row>
    <row r="10" spans="1:27" x14ac:dyDescent="0.25">
      <c r="A10" s="11" t="s">
        <v>9</v>
      </c>
      <c r="B10" s="22" t="s">
        <v>52</v>
      </c>
      <c r="C10" s="22">
        <v>1</v>
      </c>
      <c r="D10" s="22">
        <v>16700</v>
      </c>
      <c r="E10" s="12">
        <v>1</v>
      </c>
      <c r="F10" s="12">
        <v>3675</v>
      </c>
      <c r="G10" s="12"/>
      <c r="H10" s="12"/>
      <c r="I10" s="12"/>
      <c r="J10" s="12"/>
      <c r="K10" s="12">
        <v>2</v>
      </c>
      <c r="L10" s="12">
        <v>12570</v>
      </c>
      <c r="M10" s="12"/>
      <c r="N10" s="12"/>
      <c r="O10" s="12"/>
      <c r="P10" s="12"/>
      <c r="Q10" s="12"/>
      <c r="R10" s="14"/>
      <c r="S10" s="12"/>
      <c r="T10" s="14"/>
      <c r="U10" s="12"/>
      <c r="V10" s="14"/>
      <c r="W10" s="12"/>
      <c r="X10" s="12"/>
      <c r="Y10" s="12"/>
      <c r="Z10" s="12"/>
      <c r="AA10" s="24">
        <f t="shared" si="0"/>
        <v>32945</v>
      </c>
    </row>
    <row r="11" spans="1:27" x14ac:dyDescent="0.25">
      <c r="A11" s="11" t="s">
        <v>10</v>
      </c>
      <c r="B11" s="22"/>
      <c r="C11" s="22"/>
      <c r="D11" s="2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4"/>
      <c r="S11" s="12"/>
      <c r="T11" s="14"/>
      <c r="U11" s="12"/>
      <c r="V11" s="14"/>
      <c r="W11" s="12"/>
      <c r="X11" s="12"/>
      <c r="Y11" s="12"/>
      <c r="Z11" s="12"/>
      <c r="AA11" s="24">
        <f t="shared" si="0"/>
        <v>0</v>
      </c>
    </row>
    <row r="12" spans="1:27" x14ac:dyDescent="0.25">
      <c r="A12" s="11" t="s">
        <v>11</v>
      </c>
      <c r="B12" s="22" t="s">
        <v>52</v>
      </c>
      <c r="C12" s="22"/>
      <c r="D12" s="22"/>
      <c r="E12" s="12">
        <v>3</v>
      </c>
      <c r="F12" s="12">
        <v>9597</v>
      </c>
      <c r="G12" s="12"/>
      <c r="H12" s="12"/>
      <c r="I12" s="12"/>
      <c r="J12" s="12"/>
      <c r="K12" s="12">
        <v>8</v>
      </c>
      <c r="L12" s="12">
        <v>9860</v>
      </c>
      <c r="M12" s="12"/>
      <c r="N12" s="12"/>
      <c r="O12" s="12"/>
      <c r="P12" s="12"/>
      <c r="Q12" s="12"/>
      <c r="R12" s="14">
        <v>1093</v>
      </c>
      <c r="S12" s="12"/>
      <c r="T12" s="14"/>
      <c r="U12" s="12"/>
      <c r="V12" s="14"/>
      <c r="W12" s="12"/>
      <c r="X12" s="12"/>
      <c r="Y12" s="12"/>
      <c r="Z12" s="12">
        <v>6197.58</v>
      </c>
      <c r="AA12" s="24">
        <f t="shared" si="0"/>
        <v>26747.58</v>
      </c>
    </row>
    <row r="13" spans="1:27" x14ac:dyDescent="0.25">
      <c r="A13" s="11" t="s">
        <v>12</v>
      </c>
      <c r="B13" s="22" t="s">
        <v>52</v>
      </c>
      <c r="C13" s="22"/>
      <c r="D13" s="22"/>
      <c r="E13" s="12">
        <v>2</v>
      </c>
      <c r="F13" s="12">
        <v>7498</v>
      </c>
      <c r="G13" s="12"/>
      <c r="H13" s="12"/>
      <c r="I13" s="12"/>
      <c r="J13" s="12"/>
      <c r="K13" s="12">
        <v>8</v>
      </c>
      <c r="L13" s="12">
        <v>12439.57</v>
      </c>
      <c r="M13" s="12"/>
      <c r="N13" s="12"/>
      <c r="O13" s="12"/>
      <c r="P13" s="12"/>
      <c r="Q13" s="12"/>
      <c r="R13" s="14"/>
      <c r="S13" s="12"/>
      <c r="T13" s="14"/>
      <c r="U13" s="12">
        <v>1</v>
      </c>
      <c r="V13" s="14">
        <v>1424.93</v>
      </c>
      <c r="W13" s="12"/>
      <c r="X13" s="12"/>
      <c r="Y13" s="12"/>
      <c r="Z13" s="12">
        <v>23251.1</v>
      </c>
      <c r="AA13" s="24">
        <f t="shared" si="0"/>
        <v>44613.599999999999</v>
      </c>
    </row>
    <row r="14" spans="1:27" x14ac:dyDescent="0.25">
      <c r="A14" s="11" t="s">
        <v>34</v>
      </c>
      <c r="B14" s="22" t="s">
        <v>56</v>
      </c>
      <c r="C14" s="22"/>
      <c r="D14" s="22"/>
      <c r="E14" s="12">
        <v>3</v>
      </c>
      <c r="F14" s="12">
        <v>6000</v>
      </c>
      <c r="G14" s="12"/>
      <c r="H14" s="12"/>
      <c r="I14" s="12"/>
      <c r="J14" s="12"/>
      <c r="K14" s="12">
        <v>1</v>
      </c>
      <c r="L14" s="12">
        <v>1500</v>
      </c>
      <c r="M14" s="12"/>
      <c r="N14" s="12"/>
      <c r="O14" s="12"/>
      <c r="P14" s="12"/>
      <c r="Q14" s="12"/>
      <c r="R14" s="14"/>
      <c r="S14" s="12"/>
      <c r="T14" s="14"/>
      <c r="U14" s="12">
        <v>33</v>
      </c>
      <c r="V14" s="14">
        <v>825</v>
      </c>
      <c r="W14" s="12"/>
      <c r="X14" s="12"/>
      <c r="Y14" s="12"/>
      <c r="Z14" s="12"/>
      <c r="AA14" s="24">
        <f t="shared" si="0"/>
        <v>8325</v>
      </c>
    </row>
    <row r="15" spans="1:27" x14ac:dyDescent="0.25">
      <c r="A15" s="11" t="s">
        <v>13</v>
      </c>
      <c r="B15" s="22" t="s">
        <v>52</v>
      </c>
      <c r="C15" s="22"/>
      <c r="D15" s="22"/>
      <c r="E15" s="12">
        <v>2</v>
      </c>
      <c r="F15" s="12">
        <v>2398</v>
      </c>
      <c r="G15" s="12"/>
      <c r="H15" s="12"/>
      <c r="I15" s="12"/>
      <c r="J15" s="12"/>
      <c r="K15" s="12"/>
      <c r="L15" s="12"/>
      <c r="M15" s="12"/>
      <c r="N15" s="12">
        <v>18762.7</v>
      </c>
      <c r="O15" s="12"/>
      <c r="P15" s="12"/>
      <c r="Q15" s="12"/>
      <c r="R15" s="14">
        <v>22109.67</v>
      </c>
      <c r="S15" s="12"/>
      <c r="T15" s="14">
        <v>83252.149999999994</v>
      </c>
      <c r="U15" s="12">
        <v>82</v>
      </c>
      <c r="V15" s="14">
        <v>13274.95</v>
      </c>
      <c r="W15" s="12"/>
      <c r="X15" s="12">
        <v>121916.16</v>
      </c>
      <c r="Y15" s="12"/>
      <c r="Z15" s="12">
        <v>148670.07999999999</v>
      </c>
      <c r="AA15" s="24">
        <f t="shared" si="0"/>
        <v>410383.70999999996</v>
      </c>
    </row>
    <row r="16" spans="1:27" x14ac:dyDescent="0.25">
      <c r="A16" s="18" t="s">
        <v>35</v>
      </c>
      <c r="B16" s="23"/>
      <c r="C16" s="23">
        <f>SUM(C6:C15)</f>
        <v>1</v>
      </c>
      <c r="D16" s="23">
        <f t="shared" ref="D16:Z16" si="1">SUM(D6:D15)</f>
        <v>16700</v>
      </c>
      <c r="E16" s="23">
        <f t="shared" si="1"/>
        <v>19</v>
      </c>
      <c r="F16" s="23">
        <f t="shared" si="1"/>
        <v>63955</v>
      </c>
      <c r="G16" s="23">
        <f t="shared" si="1"/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47</v>
      </c>
      <c r="L16" s="23">
        <f t="shared" si="1"/>
        <v>79726.570000000007</v>
      </c>
      <c r="M16" s="23">
        <f t="shared" si="1"/>
        <v>0</v>
      </c>
      <c r="N16" s="23">
        <f t="shared" si="1"/>
        <v>19542.7</v>
      </c>
      <c r="O16" s="23">
        <f t="shared" si="1"/>
        <v>0</v>
      </c>
      <c r="P16" s="23">
        <f t="shared" si="1"/>
        <v>0</v>
      </c>
      <c r="Q16" s="23">
        <f t="shared" si="1"/>
        <v>0</v>
      </c>
      <c r="R16" s="23">
        <f t="shared" si="1"/>
        <v>23407.87</v>
      </c>
      <c r="S16" s="23">
        <f t="shared" si="1"/>
        <v>0</v>
      </c>
      <c r="T16" s="23">
        <f t="shared" si="1"/>
        <v>83252.149999999994</v>
      </c>
      <c r="U16" s="23">
        <f t="shared" si="1"/>
        <v>141</v>
      </c>
      <c r="V16" s="23">
        <f t="shared" si="1"/>
        <v>29766.880000000001</v>
      </c>
      <c r="W16" s="23">
        <f t="shared" si="1"/>
        <v>0</v>
      </c>
      <c r="X16" s="23">
        <f t="shared" si="1"/>
        <v>121916.16</v>
      </c>
      <c r="Y16" s="23">
        <f t="shared" si="1"/>
        <v>0</v>
      </c>
      <c r="Z16" s="23">
        <f t="shared" si="1"/>
        <v>182670.75999999998</v>
      </c>
      <c r="AA16" s="41">
        <f t="shared" si="0"/>
        <v>620938.09000000008</v>
      </c>
    </row>
    <row r="17" spans="1:27" ht="48" x14ac:dyDescent="0.25">
      <c r="A17" s="29" t="s">
        <v>36</v>
      </c>
      <c r="B17" s="32" t="s">
        <v>58</v>
      </c>
      <c r="C17" s="19"/>
      <c r="D17" s="19"/>
      <c r="E17" s="16"/>
      <c r="F17" s="16"/>
      <c r="G17" s="16"/>
      <c r="H17" s="16"/>
      <c r="I17" s="16"/>
      <c r="J17" s="16"/>
      <c r="K17" s="12">
        <v>160</v>
      </c>
      <c r="L17" s="12">
        <v>98745</v>
      </c>
      <c r="M17" s="16"/>
      <c r="N17" s="16"/>
      <c r="O17" s="16"/>
      <c r="P17" s="16"/>
      <c r="Q17" s="16"/>
      <c r="R17" s="24"/>
      <c r="S17" s="16"/>
      <c r="T17" s="24"/>
      <c r="U17" s="16"/>
      <c r="V17" s="14"/>
      <c r="W17" s="16"/>
      <c r="X17" s="16"/>
      <c r="Y17" s="16"/>
      <c r="Z17" s="16"/>
      <c r="AA17" s="24">
        <f t="shared" si="0"/>
        <v>98745</v>
      </c>
    </row>
    <row r="18" spans="1:27" ht="34.9" customHeight="1" x14ac:dyDescent="0.25">
      <c r="A18" s="29" t="s">
        <v>38</v>
      </c>
      <c r="B18" s="28" t="s">
        <v>57</v>
      </c>
      <c r="C18" s="19"/>
      <c r="D18" s="19"/>
      <c r="E18" s="12">
        <v>4</v>
      </c>
      <c r="F18" s="12">
        <v>24992</v>
      </c>
      <c r="G18" s="12">
        <v>3</v>
      </c>
      <c r="H18" s="12">
        <v>11279</v>
      </c>
      <c r="I18" s="12">
        <v>2</v>
      </c>
      <c r="J18" s="12">
        <v>5200</v>
      </c>
      <c r="K18" s="12">
        <v>11</v>
      </c>
      <c r="L18" s="12">
        <v>9400</v>
      </c>
      <c r="M18" s="12"/>
      <c r="N18" s="12"/>
      <c r="O18" s="12"/>
      <c r="P18" s="12"/>
      <c r="Q18" s="16"/>
      <c r="R18" s="14"/>
      <c r="S18" s="16"/>
      <c r="T18" s="14"/>
      <c r="U18" s="16"/>
      <c r="V18" s="14"/>
      <c r="W18" s="16"/>
      <c r="X18" s="12"/>
      <c r="Y18" s="16"/>
      <c r="Z18" s="16"/>
      <c r="AA18" s="24">
        <f t="shared" si="0"/>
        <v>50871</v>
      </c>
    </row>
    <row r="19" spans="1:27" s="39" customFormat="1" x14ac:dyDescent="0.25">
      <c r="A19" s="20" t="s">
        <v>40</v>
      </c>
      <c r="B19" s="20"/>
      <c r="C19" s="20"/>
      <c r="D19" s="20"/>
      <c r="E19" s="33">
        <f>SUM(E17:E18)</f>
        <v>4</v>
      </c>
      <c r="F19" s="33">
        <f t="shared" ref="F19:Z19" si="2">SUM(F17:F18)</f>
        <v>24992</v>
      </c>
      <c r="G19" s="33">
        <f t="shared" si="2"/>
        <v>3</v>
      </c>
      <c r="H19" s="33">
        <f t="shared" si="2"/>
        <v>11279</v>
      </c>
      <c r="I19" s="33">
        <f t="shared" si="2"/>
        <v>2</v>
      </c>
      <c r="J19" s="33">
        <f t="shared" si="2"/>
        <v>5200</v>
      </c>
      <c r="K19" s="33">
        <f t="shared" si="2"/>
        <v>171</v>
      </c>
      <c r="L19" s="33">
        <f t="shared" si="2"/>
        <v>108145</v>
      </c>
      <c r="M19" s="33">
        <f t="shared" si="2"/>
        <v>0</v>
      </c>
      <c r="N19" s="33">
        <f t="shared" si="2"/>
        <v>0</v>
      </c>
      <c r="O19" s="33">
        <f t="shared" si="2"/>
        <v>0</v>
      </c>
      <c r="P19" s="33">
        <f t="shared" si="2"/>
        <v>0</v>
      </c>
      <c r="Q19" s="33">
        <f t="shared" si="2"/>
        <v>0</v>
      </c>
      <c r="R19" s="33">
        <f t="shared" si="2"/>
        <v>0</v>
      </c>
      <c r="S19" s="33">
        <f t="shared" si="2"/>
        <v>0</v>
      </c>
      <c r="T19" s="33">
        <f t="shared" si="2"/>
        <v>0</v>
      </c>
      <c r="U19" s="33">
        <f t="shared" si="2"/>
        <v>0</v>
      </c>
      <c r="V19" s="33">
        <f t="shared" si="2"/>
        <v>0</v>
      </c>
      <c r="W19" s="33">
        <f t="shared" si="2"/>
        <v>0</v>
      </c>
      <c r="X19" s="33">
        <f t="shared" si="2"/>
        <v>0</v>
      </c>
      <c r="Y19" s="33">
        <f t="shared" si="2"/>
        <v>0</v>
      </c>
      <c r="Z19" s="33">
        <f t="shared" si="2"/>
        <v>0</v>
      </c>
      <c r="AA19" s="41">
        <f t="shared" si="0"/>
        <v>149616</v>
      </c>
    </row>
    <row r="20" spans="1:27" x14ac:dyDescent="0.25">
      <c r="A20" s="19" t="s">
        <v>62</v>
      </c>
      <c r="B20" s="19" t="s">
        <v>64</v>
      </c>
      <c r="C20" s="19"/>
      <c r="D20" s="19"/>
      <c r="E20" s="12"/>
      <c r="F20" s="14"/>
      <c r="G20" s="12"/>
      <c r="H20" s="12"/>
      <c r="I20" s="12"/>
      <c r="J20" s="12"/>
      <c r="K20" s="12"/>
      <c r="L20" s="12"/>
      <c r="M20" s="12"/>
      <c r="N20" s="12">
        <v>3842</v>
      </c>
      <c r="O20" s="12">
        <v>5</v>
      </c>
      <c r="P20" s="12">
        <v>12210</v>
      </c>
      <c r="Q20" s="16"/>
      <c r="R20" s="14"/>
      <c r="S20" s="12"/>
      <c r="T20" s="14"/>
      <c r="U20" s="16"/>
      <c r="V20" s="14"/>
      <c r="W20" s="16"/>
      <c r="X20" s="12"/>
      <c r="Y20" s="16"/>
      <c r="Z20" s="16"/>
      <c r="AA20" s="24">
        <f t="shared" si="0"/>
        <v>16052</v>
      </c>
    </row>
    <row r="21" spans="1:27" s="39" customFormat="1" x14ac:dyDescent="0.25">
      <c r="A21" s="20" t="s">
        <v>40</v>
      </c>
      <c r="B21" s="20"/>
      <c r="C21" s="20"/>
      <c r="D21" s="20"/>
      <c r="E21" s="33"/>
      <c r="F21" s="40"/>
      <c r="G21" s="33"/>
      <c r="H21" s="33"/>
      <c r="I21" s="33"/>
      <c r="J21" s="33"/>
      <c r="K21" s="33"/>
      <c r="L21" s="33"/>
      <c r="M21" s="33"/>
      <c r="N21" s="33">
        <f>SUM(N20)</f>
        <v>3842</v>
      </c>
      <c r="O21" s="33">
        <f t="shared" ref="O21:Q21" si="3">SUM(O20)</f>
        <v>5</v>
      </c>
      <c r="P21" s="33">
        <f t="shared" si="3"/>
        <v>12210</v>
      </c>
      <c r="Q21" s="33">
        <f t="shared" si="3"/>
        <v>0</v>
      </c>
      <c r="R21" s="40"/>
      <c r="S21" s="17"/>
      <c r="T21" s="40"/>
      <c r="U21" s="17"/>
      <c r="V21" s="40"/>
      <c r="W21" s="17"/>
      <c r="X21" s="33"/>
      <c r="Y21" s="17"/>
      <c r="Z21" s="17"/>
      <c r="AA21" s="41">
        <f t="shared" si="0"/>
        <v>16052</v>
      </c>
    </row>
    <row r="22" spans="1:27" x14ac:dyDescent="0.25">
      <c r="A22" s="19" t="s">
        <v>50</v>
      </c>
      <c r="B22" s="22" t="s">
        <v>56</v>
      </c>
      <c r="C22" s="19"/>
      <c r="D22" s="19"/>
      <c r="E22" s="12">
        <v>3</v>
      </c>
      <c r="F22" s="14">
        <v>17875</v>
      </c>
      <c r="G22" s="12"/>
      <c r="H22" s="12"/>
      <c r="I22" s="12"/>
      <c r="J22" s="12"/>
      <c r="K22" s="12">
        <v>4</v>
      </c>
      <c r="L22" s="12">
        <v>5792</v>
      </c>
      <c r="M22" s="12"/>
      <c r="N22" s="12"/>
      <c r="O22" s="12"/>
      <c r="P22" s="12"/>
      <c r="Q22" s="16"/>
      <c r="R22" s="14"/>
      <c r="S22" s="16"/>
      <c r="T22" s="14"/>
      <c r="U22" s="16"/>
      <c r="V22" s="14"/>
      <c r="W22" s="16"/>
      <c r="X22" s="12"/>
      <c r="Y22" s="16"/>
      <c r="Z22" s="16"/>
      <c r="AA22" s="24">
        <f t="shared" si="0"/>
        <v>23667</v>
      </c>
    </row>
    <row r="23" spans="1:27" x14ac:dyDescent="0.25">
      <c r="A23" s="19" t="s">
        <v>48</v>
      </c>
      <c r="B23" s="22" t="s">
        <v>56</v>
      </c>
      <c r="C23" s="16"/>
      <c r="D23" s="12"/>
      <c r="E23" s="12"/>
      <c r="F23" s="14"/>
      <c r="G23" s="12">
        <v>1</v>
      </c>
      <c r="H23" s="12">
        <v>4000</v>
      </c>
      <c r="I23" s="12"/>
      <c r="J23" s="12"/>
      <c r="K23" s="12">
        <v>16</v>
      </c>
      <c r="L23" s="12">
        <v>52050</v>
      </c>
      <c r="M23" s="12"/>
      <c r="N23" s="12"/>
      <c r="O23" s="12"/>
      <c r="P23" s="12"/>
      <c r="Q23" s="16"/>
      <c r="R23" s="14"/>
      <c r="S23" s="12"/>
      <c r="T23" s="14"/>
      <c r="U23" s="16"/>
      <c r="V23" s="14"/>
      <c r="W23" s="16"/>
      <c r="X23" s="14"/>
      <c r="Y23" s="16"/>
      <c r="Z23" s="16"/>
      <c r="AA23" s="24">
        <f t="shared" si="0"/>
        <v>56050</v>
      </c>
    </row>
    <row r="24" spans="1:27" s="39" customFormat="1" x14ac:dyDescent="0.25">
      <c r="A24" s="20" t="s">
        <v>40</v>
      </c>
      <c r="B24" s="42"/>
      <c r="C24" s="17"/>
      <c r="D24" s="33"/>
      <c r="E24" s="33">
        <f>SUM(E22:E23)</f>
        <v>3</v>
      </c>
      <c r="F24" s="33">
        <f t="shared" ref="F24:L24" si="4">SUM(F22:F23)</f>
        <v>17875</v>
      </c>
      <c r="G24" s="33">
        <f t="shared" si="4"/>
        <v>1</v>
      </c>
      <c r="H24" s="33">
        <f t="shared" si="4"/>
        <v>4000</v>
      </c>
      <c r="I24" s="33">
        <f t="shared" si="4"/>
        <v>0</v>
      </c>
      <c r="J24" s="33">
        <f t="shared" si="4"/>
        <v>0</v>
      </c>
      <c r="K24" s="33">
        <f t="shared" si="4"/>
        <v>20</v>
      </c>
      <c r="L24" s="33">
        <f t="shared" si="4"/>
        <v>57842</v>
      </c>
      <c r="M24" s="33"/>
      <c r="N24" s="33"/>
      <c r="O24" s="33"/>
      <c r="P24" s="33"/>
      <c r="Q24" s="17"/>
      <c r="R24" s="40"/>
      <c r="S24" s="33"/>
      <c r="T24" s="40"/>
      <c r="U24" s="17"/>
      <c r="V24" s="40"/>
      <c r="W24" s="17"/>
      <c r="X24" s="40"/>
      <c r="Y24" s="17"/>
      <c r="Z24" s="17"/>
      <c r="AA24" s="41">
        <f t="shared" si="0"/>
        <v>79717</v>
      </c>
    </row>
    <row r="25" spans="1:27" s="39" customFormat="1" x14ac:dyDescent="0.25">
      <c r="A25" s="20" t="s">
        <v>67</v>
      </c>
      <c r="B25" s="17"/>
      <c r="C25" s="17">
        <f t="shared" ref="C25:D25" si="5">C16+C19+C21+C24</f>
        <v>1</v>
      </c>
      <c r="D25" s="17">
        <f t="shared" si="5"/>
        <v>16700</v>
      </c>
      <c r="E25" s="17">
        <f>E16+E19+E21+E24</f>
        <v>26</v>
      </c>
      <c r="F25" s="17">
        <f t="shared" ref="F25:AA25" si="6">F16+F19+F21+F24</f>
        <v>106822</v>
      </c>
      <c r="G25" s="17">
        <f t="shared" si="6"/>
        <v>4</v>
      </c>
      <c r="H25" s="17">
        <f t="shared" si="6"/>
        <v>15279</v>
      </c>
      <c r="I25" s="17">
        <f t="shared" si="6"/>
        <v>2</v>
      </c>
      <c r="J25" s="17">
        <f t="shared" si="6"/>
        <v>5200</v>
      </c>
      <c r="K25" s="17">
        <f t="shared" si="6"/>
        <v>238</v>
      </c>
      <c r="L25" s="17">
        <f t="shared" si="6"/>
        <v>245713.57</v>
      </c>
      <c r="M25" s="17">
        <f t="shared" si="6"/>
        <v>0</v>
      </c>
      <c r="N25" s="17">
        <f t="shared" si="6"/>
        <v>23384.7</v>
      </c>
      <c r="O25" s="17">
        <f t="shared" si="6"/>
        <v>5</v>
      </c>
      <c r="P25" s="17">
        <f t="shared" si="6"/>
        <v>12210</v>
      </c>
      <c r="Q25" s="17">
        <f t="shared" si="6"/>
        <v>0</v>
      </c>
      <c r="R25" s="17">
        <f t="shared" si="6"/>
        <v>23407.87</v>
      </c>
      <c r="S25" s="17">
        <f t="shared" si="6"/>
        <v>0</v>
      </c>
      <c r="T25" s="17">
        <f t="shared" si="6"/>
        <v>83252.149999999994</v>
      </c>
      <c r="U25" s="17">
        <f t="shared" si="6"/>
        <v>141</v>
      </c>
      <c r="V25" s="17">
        <f t="shared" si="6"/>
        <v>29766.880000000001</v>
      </c>
      <c r="W25" s="17">
        <f t="shared" si="6"/>
        <v>0</v>
      </c>
      <c r="X25" s="17">
        <f t="shared" si="6"/>
        <v>121916.16</v>
      </c>
      <c r="Y25" s="17">
        <f t="shared" si="6"/>
        <v>0</v>
      </c>
      <c r="Z25" s="17">
        <f t="shared" si="6"/>
        <v>182670.75999999998</v>
      </c>
      <c r="AA25" s="17">
        <f t="shared" si="6"/>
        <v>866323.09000000008</v>
      </c>
    </row>
  </sheetData>
  <mergeCells count="15">
    <mergeCell ref="AA4:AA5"/>
    <mergeCell ref="O2:P2"/>
    <mergeCell ref="W4:X4"/>
    <mergeCell ref="Y4:Z4"/>
    <mergeCell ref="B4:B5"/>
    <mergeCell ref="Q4:R4"/>
    <mergeCell ref="S4:T4"/>
    <mergeCell ref="U4:V4"/>
    <mergeCell ref="M4:N4"/>
    <mergeCell ref="O4:P4"/>
    <mergeCell ref="C4:D4"/>
    <mergeCell ref="E4:F4"/>
    <mergeCell ref="G4:H4"/>
    <mergeCell ref="I4:J4"/>
    <mergeCell ref="K4:L4"/>
  </mergeCells>
  <pageMargins left="0.51181102362204722" right="0.51181102362204722" top="0.74803149606299213" bottom="0.74803149606299213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1"/>
  <sheetViews>
    <sheetView tabSelected="1" topLeftCell="I1" zoomScaleNormal="100" workbookViewId="0">
      <selection activeCell="AD1" sqref="AD1"/>
    </sheetView>
  </sheetViews>
  <sheetFormatPr defaultRowHeight="15" x14ac:dyDescent="0.25"/>
  <cols>
    <col min="1" max="1" width="12.28515625" customWidth="1"/>
    <col min="2" max="2" width="5.28515625" customWidth="1"/>
    <col min="4" max="4" width="5.7109375" customWidth="1"/>
    <col min="6" max="6" width="5.28515625" customWidth="1"/>
    <col min="8" max="8" width="4.7109375" customWidth="1"/>
    <col min="10" max="10" width="4" customWidth="1"/>
    <col min="11" max="11" width="7" customWidth="1"/>
    <col min="12" max="12" width="7.7109375" customWidth="1"/>
    <col min="14" max="14" width="4.140625" customWidth="1"/>
    <col min="15" max="15" width="7.28515625" customWidth="1"/>
    <col min="16" max="16" width="5.7109375" customWidth="1"/>
    <col min="18" max="18" width="7.28515625" customWidth="1"/>
    <col min="20" max="20" width="8.85546875" hidden="1" customWidth="1"/>
    <col min="21" max="21" width="5.7109375" customWidth="1"/>
    <col min="22" max="22" width="0.28515625" hidden="1" customWidth="1"/>
    <col min="23" max="23" width="10.140625" customWidth="1"/>
    <col min="24" max="24" width="0.140625" customWidth="1"/>
    <col min="26" max="26" width="0.140625" customWidth="1"/>
    <col min="27" max="27" width="8.7109375" customWidth="1"/>
    <col min="28" max="28" width="8.85546875" hidden="1" customWidth="1"/>
    <col min="30" max="30" width="5.7109375" customWidth="1"/>
    <col min="32" max="32" width="7.28515625" customWidth="1"/>
    <col min="34" max="34" width="6.42578125" customWidth="1"/>
    <col min="36" max="36" width="0.140625" customWidth="1"/>
    <col min="37" max="37" width="8.7109375" customWidth="1"/>
    <col min="38" max="38" width="8.85546875" hidden="1" customWidth="1"/>
    <col min="39" max="39" width="6.28515625" customWidth="1"/>
    <col min="40" max="40" width="11.7109375" customWidth="1"/>
  </cols>
  <sheetData>
    <row r="1" spans="1:40" ht="15.75" x14ac:dyDescent="0.25">
      <c r="M1" s="1" t="s">
        <v>16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1"/>
      <c r="AJ1" s="1"/>
      <c r="AK1" s="1"/>
      <c r="AL1" s="1"/>
      <c r="AM1" s="1"/>
    </row>
    <row r="2" spans="1:40" ht="15.75" x14ac:dyDescent="0.25">
      <c r="M2" s="1"/>
      <c r="N2" s="1"/>
      <c r="O2" s="1"/>
      <c r="P2" s="1">
        <v>2021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2"/>
      <c r="AI2" s="1"/>
      <c r="AJ2" s="1"/>
      <c r="AK2" s="1"/>
      <c r="AL2" s="1"/>
      <c r="AM2" s="1"/>
    </row>
    <row r="3" spans="1:40" ht="15.75" thickBot="1" x14ac:dyDescent="0.3"/>
    <row r="4" spans="1:40" ht="34.9" customHeight="1" x14ac:dyDescent="0.25">
      <c r="A4" s="3" t="s">
        <v>0</v>
      </c>
      <c r="B4" s="50" t="s">
        <v>42</v>
      </c>
      <c r="C4" s="51"/>
      <c r="D4" s="50" t="s">
        <v>17</v>
      </c>
      <c r="E4" s="51"/>
      <c r="F4" s="46" t="s">
        <v>43</v>
      </c>
      <c r="G4" s="47"/>
      <c r="H4" s="46" t="s">
        <v>45</v>
      </c>
      <c r="I4" s="47"/>
      <c r="J4" s="46" t="s">
        <v>47</v>
      </c>
      <c r="K4" s="47"/>
      <c r="L4" s="50" t="s">
        <v>18</v>
      </c>
      <c r="M4" s="53"/>
      <c r="N4" s="54" t="s">
        <v>19</v>
      </c>
      <c r="O4" s="51"/>
      <c r="P4" s="50" t="s">
        <v>20</v>
      </c>
      <c r="Q4" s="51"/>
      <c r="R4" s="50" t="s">
        <v>22</v>
      </c>
      <c r="S4" s="55"/>
      <c r="T4" s="52" t="s">
        <v>46</v>
      </c>
      <c r="U4" s="47"/>
      <c r="V4" s="46" t="s">
        <v>23</v>
      </c>
      <c r="W4" s="47"/>
      <c r="X4" s="46" t="s">
        <v>24</v>
      </c>
      <c r="Y4" s="47"/>
      <c r="Z4" s="46" t="s">
        <v>25</v>
      </c>
      <c r="AA4" s="47"/>
      <c r="AB4" s="46" t="s">
        <v>26</v>
      </c>
      <c r="AC4" s="47"/>
      <c r="AD4" s="50" t="s">
        <v>27</v>
      </c>
      <c r="AE4" s="51"/>
      <c r="AF4" s="50" t="s">
        <v>28</v>
      </c>
      <c r="AG4" s="51"/>
      <c r="AH4" s="50" t="s">
        <v>29</v>
      </c>
      <c r="AI4" s="51"/>
      <c r="AJ4" s="46" t="s">
        <v>30</v>
      </c>
      <c r="AK4" s="47"/>
      <c r="AL4" s="46" t="s">
        <v>44</v>
      </c>
      <c r="AM4" s="47"/>
      <c r="AN4" s="43" t="s">
        <v>66</v>
      </c>
    </row>
    <row r="5" spans="1:40" ht="15.75" thickBot="1" x14ac:dyDescent="0.3">
      <c r="A5" s="4"/>
      <c r="B5" s="5" t="s">
        <v>14</v>
      </c>
      <c r="C5" s="6" t="s">
        <v>15</v>
      </c>
      <c r="D5" s="5" t="s">
        <v>14</v>
      </c>
      <c r="E5" s="6" t="s">
        <v>15</v>
      </c>
      <c r="F5" s="5" t="s">
        <v>14</v>
      </c>
      <c r="G5" s="6" t="s">
        <v>15</v>
      </c>
      <c r="H5" s="5" t="s">
        <v>14</v>
      </c>
      <c r="I5" s="6" t="s">
        <v>15</v>
      </c>
      <c r="J5" s="5" t="s">
        <v>14</v>
      </c>
      <c r="K5" s="6" t="s">
        <v>15</v>
      </c>
      <c r="L5" s="5" t="s">
        <v>14</v>
      </c>
      <c r="M5" s="34" t="s">
        <v>15</v>
      </c>
      <c r="N5" s="35" t="s">
        <v>14</v>
      </c>
      <c r="O5" s="36" t="s">
        <v>15</v>
      </c>
      <c r="P5" s="37" t="s">
        <v>14</v>
      </c>
      <c r="Q5" s="36" t="s">
        <v>15</v>
      </c>
      <c r="R5" s="37" t="s">
        <v>14</v>
      </c>
      <c r="S5" s="38" t="s">
        <v>15</v>
      </c>
      <c r="T5" s="31" t="s">
        <v>14</v>
      </c>
      <c r="U5" s="6" t="s">
        <v>15</v>
      </c>
      <c r="V5" s="5" t="s">
        <v>14</v>
      </c>
      <c r="W5" s="6" t="s">
        <v>15</v>
      </c>
      <c r="X5" s="5" t="s">
        <v>14</v>
      </c>
      <c r="Y5" s="6" t="s">
        <v>15</v>
      </c>
      <c r="Z5" s="5" t="s">
        <v>14</v>
      </c>
      <c r="AA5" s="6" t="s">
        <v>15</v>
      </c>
      <c r="AB5" s="5" t="s">
        <v>14</v>
      </c>
      <c r="AC5" s="6" t="s">
        <v>15</v>
      </c>
      <c r="AD5" s="5" t="s">
        <v>14</v>
      </c>
      <c r="AE5" s="6" t="s">
        <v>15</v>
      </c>
      <c r="AF5" s="5" t="s">
        <v>14</v>
      </c>
      <c r="AG5" s="6" t="s">
        <v>15</v>
      </c>
      <c r="AH5" s="5" t="s">
        <v>14</v>
      </c>
      <c r="AI5" s="6" t="s">
        <v>15</v>
      </c>
      <c r="AJ5" s="5" t="s">
        <v>14</v>
      </c>
      <c r="AK5" s="6" t="s">
        <v>15</v>
      </c>
      <c r="AL5" s="5" t="s">
        <v>14</v>
      </c>
      <c r="AM5" s="6" t="s">
        <v>15</v>
      </c>
      <c r="AN5" s="44"/>
    </row>
    <row r="6" spans="1:40" x14ac:dyDescent="0.25">
      <c r="A6" s="7" t="s">
        <v>21</v>
      </c>
      <c r="B6" s="21"/>
      <c r="C6" s="21"/>
      <c r="D6" s="8">
        <v>2</v>
      </c>
      <c r="E6" s="8">
        <v>16523.080000000002</v>
      </c>
      <c r="F6" s="8"/>
      <c r="G6" s="8"/>
      <c r="H6" s="8"/>
      <c r="I6" s="8"/>
      <c r="J6" s="8"/>
      <c r="K6" s="8"/>
      <c r="L6" s="9">
        <v>103</v>
      </c>
      <c r="M6" s="10">
        <v>95529.600000000006</v>
      </c>
      <c r="N6" s="27">
        <v>1</v>
      </c>
      <c r="O6" s="27">
        <v>170</v>
      </c>
      <c r="P6" s="27">
        <v>1</v>
      </c>
      <c r="Q6" s="27">
        <v>6856.8</v>
      </c>
      <c r="R6" s="27">
        <v>16.600000000000001</v>
      </c>
      <c r="S6" s="27">
        <v>319.94</v>
      </c>
      <c r="T6" s="8"/>
      <c r="U6" s="8"/>
      <c r="V6" s="8"/>
      <c r="W6" s="8">
        <v>1961.73</v>
      </c>
      <c r="X6" s="8"/>
      <c r="Y6" s="10">
        <v>69849.899999999994</v>
      </c>
      <c r="Z6" s="8"/>
      <c r="AA6" s="14">
        <v>2900</v>
      </c>
      <c r="AB6" s="8"/>
      <c r="AC6" s="8">
        <v>34975.160000000003</v>
      </c>
      <c r="AD6" s="8">
        <v>970</v>
      </c>
      <c r="AE6" s="10">
        <v>52680</v>
      </c>
      <c r="AF6" s="8">
        <v>8892</v>
      </c>
      <c r="AG6" s="10">
        <v>18569.2</v>
      </c>
      <c r="AH6" s="8">
        <v>311</v>
      </c>
      <c r="AI6" s="10">
        <v>7464</v>
      </c>
      <c r="AJ6" s="8"/>
      <c r="AK6" s="8">
        <v>3866.68</v>
      </c>
      <c r="AL6" s="8"/>
      <c r="AM6" s="8"/>
      <c r="AN6" s="24">
        <f t="shared" ref="AN6:AN40" si="0">C6+E6+G6+I6+K6+M6+O6+Q6+S6+U6+W6+Y6+AA6+AC6+AE6+AG6+AI6+AK6+AM6</f>
        <v>311666.08999999997</v>
      </c>
    </row>
    <row r="7" spans="1:40" x14ac:dyDescent="0.25">
      <c r="A7" s="11" t="s">
        <v>31</v>
      </c>
      <c r="B7" s="22">
        <v>1</v>
      </c>
      <c r="C7" s="22">
        <v>14667.24</v>
      </c>
      <c r="D7" s="12">
        <v>1</v>
      </c>
      <c r="E7" s="12">
        <v>8261.5400000000009</v>
      </c>
      <c r="F7" s="12">
        <v>1</v>
      </c>
      <c r="G7" s="12">
        <v>6246</v>
      </c>
      <c r="H7" s="12"/>
      <c r="I7" s="12"/>
      <c r="J7" s="12"/>
      <c r="K7" s="12"/>
      <c r="L7" s="13">
        <v>11</v>
      </c>
      <c r="M7" s="14">
        <v>72284</v>
      </c>
      <c r="N7" s="12">
        <v>1</v>
      </c>
      <c r="O7" s="12">
        <v>170</v>
      </c>
      <c r="P7" s="12">
        <v>1</v>
      </c>
      <c r="Q7" s="12">
        <v>6856.8</v>
      </c>
      <c r="R7" s="12">
        <v>16.600000000000001</v>
      </c>
      <c r="S7" s="12">
        <v>319.94</v>
      </c>
      <c r="T7" s="12"/>
      <c r="U7" s="12"/>
      <c r="V7" s="12"/>
      <c r="W7" s="12">
        <v>2180.6799999999998</v>
      </c>
      <c r="X7" s="12"/>
      <c r="Y7" s="14">
        <v>71745.5</v>
      </c>
      <c r="Z7" s="12"/>
      <c r="AA7" s="14">
        <v>2900</v>
      </c>
      <c r="AB7" s="12"/>
      <c r="AC7" s="12">
        <v>38061.26</v>
      </c>
      <c r="AD7" s="12">
        <v>220</v>
      </c>
      <c r="AE7" s="14">
        <v>8800</v>
      </c>
      <c r="AF7" s="12">
        <v>10773</v>
      </c>
      <c r="AG7" s="14">
        <v>22492.799999999999</v>
      </c>
      <c r="AH7" s="12">
        <v>342</v>
      </c>
      <c r="AI7" s="14">
        <v>8208</v>
      </c>
      <c r="AJ7" s="12"/>
      <c r="AK7" s="12">
        <v>26.68</v>
      </c>
      <c r="AL7" s="12"/>
      <c r="AM7" s="12"/>
      <c r="AN7" s="24">
        <f t="shared" si="0"/>
        <v>263220.44</v>
      </c>
    </row>
    <row r="8" spans="1:40" x14ac:dyDescent="0.25">
      <c r="A8" s="11" t="s">
        <v>32</v>
      </c>
      <c r="B8" s="22"/>
      <c r="C8" s="22"/>
      <c r="D8" s="12">
        <v>2</v>
      </c>
      <c r="E8" s="12">
        <v>11860</v>
      </c>
      <c r="F8" s="12"/>
      <c r="G8" s="12"/>
      <c r="H8" s="12"/>
      <c r="I8" s="12"/>
      <c r="J8" s="12"/>
      <c r="K8" s="12"/>
      <c r="L8" s="13">
        <v>186</v>
      </c>
      <c r="M8" s="14">
        <v>168986</v>
      </c>
      <c r="N8" s="12">
        <v>1</v>
      </c>
      <c r="O8" s="12">
        <v>170</v>
      </c>
      <c r="P8" s="12">
        <v>1</v>
      </c>
      <c r="Q8" s="12">
        <v>6856.8</v>
      </c>
      <c r="R8" s="12">
        <v>16.600000000000001</v>
      </c>
      <c r="S8" s="12">
        <v>319.94</v>
      </c>
      <c r="T8" s="12"/>
      <c r="U8" s="12"/>
      <c r="V8" s="13"/>
      <c r="W8" s="14">
        <v>1474.94</v>
      </c>
      <c r="X8" s="12"/>
      <c r="Y8" s="14">
        <v>33589.53</v>
      </c>
      <c r="Z8" s="12"/>
      <c r="AA8" s="14">
        <v>1450</v>
      </c>
      <c r="AB8" s="12"/>
      <c r="AC8" s="12">
        <v>9318.5499999999993</v>
      </c>
      <c r="AD8" s="12">
        <v>370</v>
      </c>
      <c r="AE8" s="14">
        <v>10690</v>
      </c>
      <c r="AF8" s="12">
        <v>4256</v>
      </c>
      <c r="AG8" s="14">
        <v>8886.4</v>
      </c>
      <c r="AH8" s="12">
        <v>117</v>
      </c>
      <c r="AI8" s="14">
        <v>2808</v>
      </c>
      <c r="AJ8" s="12"/>
      <c r="AK8" s="12">
        <v>26.68</v>
      </c>
      <c r="AL8" s="12"/>
      <c r="AM8" s="12"/>
      <c r="AN8" s="24">
        <f t="shared" si="0"/>
        <v>256436.83999999997</v>
      </c>
    </row>
    <row r="9" spans="1:40" x14ac:dyDescent="0.25">
      <c r="A9" s="11" t="s">
        <v>33</v>
      </c>
      <c r="B9" s="22"/>
      <c r="C9" s="22"/>
      <c r="D9" s="12">
        <v>2</v>
      </c>
      <c r="E9" s="12">
        <v>11981.54</v>
      </c>
      <c r="F9" s="12"/>
      <c r="G9" s="12"/>
      <c r="H9" s="12"/>
      <c r="I9" s="12"/>
      <c r="J9" s="12"/>
      <c r="K9" s="12"/>
      <c r="L9" s="13">
        <v>112</v>
      </c>
      <c r="M9" s="12">
        <v>60210</v>
      </c>
      <c r="N9" s="12">
        <v>1</v>
      </c>
      <c r="O9" s="12">
        <v>170</v>
      </c>
      <c r="P9" s="12">
        <v>1</v>
      </c>
      <c r="Q9" s="12">
        <v>6856.8</v>
      </c>
      <c r="R9" s="12">
        <v>16.600000000000001</v>
      </c>
      <c r="S9" s="12">
        <v>319.94</v>
      </c>
      <c r="T9" s="12"/>
      <c r="U9" s="12"/>
      <c r="V9" s="15"/>
      <c r="W9" s="14">
        <v>1426.42</v>
      </c>
      <c r="X9" s="12"/>
      <c r="Y9" s="14">
        <v>27986.400000000001</v>
      </c>
      <c r="Z9" s="12"/>
      <c r="AA9" s="14">
        <v>1450</v>
      </c>
      <c r="AB9" s="12"/>
      <c r="AC9" s="12">
        <v>8166.61</v>
      </c>
      <c r="AD9" s="12">
        <v>112</v>
      </c>
      <c r="AE9" s="14">
        <v>2165.36</v>
      </c>
      <c r="AF9" s="12">
        <v>2926</v>
      </c>
      <c r="AG9" s="14">
        <v>6116</v>
      </c>
      <c r="AH9" s="12">
        <v>90</v>
      </c>
      <c r="AI9" s="14">
        <v>2160</v>
      </c>
      <c r="AJ9" s="13"/>
      <c r="AK9" s="12">
        <v>26.68</v>
      </c>
      <c r="AL9" s="12"/>
      <c r="AM9" s="12"/>
      <c r="AN9" s="24">
        <f t="shared" si="0"/>
        <v>129035.75</v>
      </c>
    </row>
    <row r="10" spans="1:40" x14ac:dyDescent="0.25">
      <c r="A10" s="11" t="s">
        <v>1</v>
      </c>
      <c r="B10" s="22"/>
      <c r="C10" s="22"/>
      <c r="D10" s="12">
        <v>1</v>
      </c>
      <c r="E10" s="12">
        <v>32160</v>
      </c>
      <c r="F10" s="12">
        <v>2</v>
      </c>
      <c r="G10" s="12">
        <v>20127.599999999999</v>
      </c>
      <c r="H10" s="12">
        <v>1</v>
      </c>
      <c r="I10" s="12">
        <v>12762</v>
      </c>
      <c r="J10" s="12">
        <v>1</v>
      </c>
      <c r="K10" s="12">
        <v>3050</v>
      </c>
      <c r="L10" s="13">
        <v>25</v>
      </c>
      <c r="M10" s="12">
        <v>75690</v>
      </c>
      <c r="N10" s="12">
        <v>1</v>
      </c>
      <c r="O10" s="12">
        <v>170</v>
      </c>
      <c r="P10" s="12">
        <v>1</v>
      </c>
      <c r="Q10" s="12">
        <v>6856.8</v>
      </c>
      <c r="R10" s="12">
        <v>16.600000000000001</v>
      </c>
      <c r="S10" s="12">
        <v>319.94</v>
      </c>
      <c r="T10" s="12"/>
      <c r="U10" s="12"/>
      <c r="V10" s="15"/>
      <c r="W10" s="14">
        <v>2144.86</v>
      </c>
      <c r="X10" s="12"/>
      <c r="Y10" s="14">
        <v>74081.5</v>
      </c>
      <c r="Z10" s="12"/>
      <c r="AA10" s="14">
        <v>2900</v>
      </c>
      <c r="AB10" s="12"/>
      <c r="AC10" s="12">
        <v>35191.74</v>
      </c>
      <c r="AD10" s="12">
        <v>260</v>
      </c>
      <c r="AE10" s="14">
        <v>41200</v>
      </c>
      <c r="AF10" s="12">
        <v>10222</v>
      </c>
      <c r="AG10" s="14">
        <v>21357.200000000001</v>
      </c>
      <c r="AH10" s="12">
        <v>357</v>
      </c>
      <c r="AI10" s="14">
        <v>8568</v>
      </c>
      <c r="AJ10" s="13"/>
      <c r="AK10" s="12">
        <v>3866.68</v>
      </c>
      <c r="AL10" s="12"/>
      <c r="AM10" s="12"/>
      <c r="AN10" s="24">
        <f t="shared" si="0"/>
        <v>340446.32</v>
      </c>
    </row>
    <row r="11" spans="1:40" x14ac:dyDescent="0.25">
      <c r="A11" s="11" t="s">
        <v>2</v>
      </c>
      <c r="B11" s="22"/>
      <c r="C11" s="22"/>
      <c r="D11" s="12">
        <v>3</v>
      </c>
      <c r="E11" s="12">
        <v>43781.54</v>
      </c>
      <c r="F11" s="12"/>
      <c r="G11" s="12"/>
      <c r="H11" s="12"/>
      <c r="I11" s="12"/>
      <c r="J11" s="12"/>
      <c r="K11" s="12"/>
      <c r="L11" s="13">
        <v>70</v>
      </c>
      <c r="M11" s="14">
        <v>47853.599999999999</v>
      </c>
      <c r="N11" s="12">
        <v>1</v>
      </c>
      <c r="O11" s="12">
        <v>170</v>
      </c>
      <c r="P11" s="12">
        <v>1</v>
      </c>
      <c r="Q11" s="12">
        <v>6856.8</v>
      </c>
      <c r="R11" s="12">
        <v>16.600000000000001</v>
      </c>
      <c r="S11" s="12">
        <v>319.94</v>
      </c>
      <c r="T11" s="12"/>
      <c r="U11" s="12"/>
      <c r="V11" s="15"/>
      <c r="W11" s="14">
        <v>1632.16</v>
      </c>
      <c r="X11" s="12"/>
      <c r="Y11" s="14">
        <v>36727</v>
      </c>
      <c r="Z11" s="12"/>
      <c r="AA11" s="14">
        <v>1740</v>
      </c>
      <c r="AB11" s="12"/>
      <c r="AC11" s="14">
        <v>25739</v>
      </c>
      <c r="AD11" s="12">
        <v>230</v>
      </c>
      <c r="AE11" s="14">
        <v>6719.2</v>
      </c>
      <c r="AF11" s="12">
        <v>3477</v>
      </c>
      <c r="AG11" s="14">
        <v>7263.6</v>
      </c>
      <c r="AH11" s="12">
        <v>70</v>
      </c>
      <c r="AI11" s="14">
        <v>1680</v>
      </c>
      <c r="AJ11" s="15"/>
      <c r="AK11" s="12">
        <v>3866.68</v>
      </c>
      <c r="AL11" s="12"/>
      <c r="AM11" s="12"/>
      <c r="AN11" s="24">
        <f t="shared" si="0"/>
        <v>184349.52000000002</v>
      </c>
    </row>
    <row r="12" spans="1:40" x14ac:dyDescent="0.25">
      <c r="A12" s="11" t="s">
        <v>3</v>
      </c>
      <c r="B12" s="22">
        <v>1</v>
      </c>
      <c r="C12" s="22">
        <v>18357.400000000001</v>
      </c>
      <c r="D12" s="12">
        <v>2</v>
      </c>
      <c r="E12" s="12">
        <v>25339.279999999999</v>
      </c>
      <c r="F12" s="12">
        <v>2</v>
      </c>
      <c r="G12" s="14">
        <v>15696</v>
      </c>
      <c r="H12" s="12"/>
      <c r="I12" s="12"/>
      <c r="J12" s="12">
        <v>1</v>
      </c>
      <c r="K12" s="12">
        <v>2300</v>
      </c>
      <c r="L12" s="12">
        <v>54</v>
      </c>
      <c r="M12" s="12">
        <v>87675.6</v>
      </c>
      <c r="N12" s="12">
        <v>1</v>
      </c>
      <c r="O12" s="12">
        <v>170</v>
      </c>
      <c r="P12" s="12">
        <v>1</v>
      </c>
      <c r="Q12" s="12">
        <v>6856.8</v>
      </c>
      <c r="R12" s="12">
        <v>16.600000000000001</v>
      </c>
      <c r="S12" s="12">
        <v>319.94</v>
      </c>
      <c r="T12" s="12"/>
      <c r="U12" s="12"/>
      <c r="V12" s="13"/>
      <c r="W12" s="14">
        <v>1821.97</v>
      </c>
      <c r="X12" s="12"/>
      <c r="Y12" s="14">
        <v>46927.31</v>
      </c>
      <c r="Z12" s="12"/>
      <c r="AA12" s="14">
        <v>1740</v>
      </c>
      <c r="AB12" s="12"/>
      <c r="AC12" s="12">
        <v>43700.86</v>
      </c>
      <c r="AD12" s="12">
        <v>376</v>
      </c>
      <c r="AE12" s="14">
        <v>10776.88</v>
      </c>
      <c r="AF12" s="12">
        <v>4693</v>
      </c>
      <c r="AG12" s="14">
        <v>9800.4</v>
      </c>
      <c r="AH12" s="13">
        <v>233</v>
      </c>
      <c r="AI12" s="14">
        <v>5592</v>
      </c>
      <c r="AJ12" s="13"/>
      <c r="AK12" s="12">
        <v>3026.68</v>
      </c>
      <c r="AL12" s="12"/>
      <c r="AM12" s="12"/>
      <c r="AN12" s="24">
        <f t="shared" si="0"/>
        <v>280101.12</v>
      </c>
    </row>
    <row r="13" spans="1:40" x14ac:dyDescent="0.25">
      <c r="A13" s="11" t="s">
        <v>4</v>
      </c>
      <c r="B13" s="22"/>
      <c r="C13" s="22"/>
      <c r="D13" s="12">
        <v>7</v>
      </c>
      <c r="E13" s="12">
        <v>38495</v>
      </c>
      <c r="F13" s="12">
        <v>2</v>
      </c>
      <c r="G13" s="12">
        <v>12999.6</v>
      </c>
      <c r="H13" s="12">
        <v>1</v>
      </c>
      <c r="I13" s="12">
        <v>12762</v>
      </c>
      <c r="J13" s="12"/>
      <c r="K13" s="12"/>
      <c r="L13" s="12">
        <v>17</v>
      </c>
      <c r="M13" s="12">
        <v>32484</v>
      </c>
      <c r="N13" s="12">
        <v>1</v>
      </c>
      <c r="O13" s="12">
        <v>170</v>
      </c>
      <c r="P13" s="12">
        <v>3</v>
      </c>
      <c r="Q13" s="12">
        <v>8256.7999999999993</v>
      </c>
      <c r="R13" s="12">
        <v>16.600000000000001</v>
      </c>
      <c r="S13" s="12">
        <v>319.94</v>
      </c>
      <c r="T13" s="12"/>
      <c r="U13" s="12"/>
      <c r="V13" s="15"/>
      <c r="W13" s="14">
        <v>2189.38</v>
      </c>
      <c r="X13" s="12"/>
      <c r="Y13" s="14">
        <v>76442.899999999994</v>
      </c>
      <c r="Z13" s="12"/>
      <c r="AA13" s="14">
        <v>2900</v>
      </c>
      <c r="AB13" s="12"/>
      <c r="AC13" s="12">
        <v>26661.37</v>
      </c>
      <c r="AD13" s="12">
        <v>60</v>
      </c>
      <c r="AE13" s="14">
        <v>900</v>
      </c>
      <c r="AF13" s="12">
        <v>9500</v>
      </c>
      <c r="AG13" s="14">
        <v>19839.599999999999</v>
      </c>
      <c r="AH13" s="13">
        <v>335</v>
      </c>
      <c r="AI13" s="14">
        <v>8040</v>
      </c>
      <c r="AJ13" s="15"/>
      <c r="AK13" s="12">
        <v>4769.03</v>
      </c>
      <c r="AL13" s="12"/>
      <c r="AM13" s="12"/>
      <c r="AN13" s="24">
        <f t="shared" si="0"/>
        <v>247229.62</v>
      </c>
    </row>
    <row r="14" spans="1:40" x14ac:dyDescent="0.25">
      <c r="A14" s="11" t="s">
        <v>5</v>
      </c>
      <c r="B14" s="22"/>
      <c r="C14" s="22"/>
      <c r="D14" s="12">
        <v>2</v>
      </c>
      <c r="E14" s="12">
        <v>11621.54</v>
      </c>
      <c r="F14" s="12">
        <v>1</v>
      </c>
      <c r="G14" s="12">
        <v>10063.799999999999</v>
      </c>
      <c r="H14" s="12">
        <v>2</v>
      </c>
      <c r="I14" s="12">
        <v>16722</v>
      </c>
      <c r="J14" s="12"/>
      <c r="K14" s="12"/>
      <c r="L14" s="12">
        <v>30</v>
      </c>
      <c r="M14" s="12">
        <v>21564</v>
      </c>
      <c r="N14" s="12">
        <v>1</v>
      </c>
      <c r="O14" s="12">
        <v>170</v>
      </c>
      <c r="P14" s="12">
        <v>4</v>
      </c>
      <c r="Q14" s="12">
        <v>13146.8</v>
      </c>
      <c r="R14" s="12">
        <v>16.600000000000001</v>
      </c>
      <c r="S14" s="12">
        <v>319.94</v>
      </c>
      <c r="T14" s="12"/>
      <c r="U14" s="12"/>
      <c r="V14" s="13"/>
      <c r="W14" s="14">
        <v>1775.1</v>
      </c>
      <c r="X14" s="12"/>
      <c r="Y14" s="14">
        <v>88482.9</v>
      </c>
      <c r="Z14" s="12"/>
      <c r="AA14" s="14">
        <v>2900</v>
      </c>
      <c r="AB14" s="12"/>
      <c r="AC14" s="12">
        <v>14152.68</v>
      </c>
      <c r="AD14" s="12">
        <v>178</v>
      </c>
      <c r="AE14" s="14">
        <v>14712.24</v>
      </c>
      <c r="AF14" s="12">
        <v>7201</v>
      </c>
      <c r="AG14" s="14">
        <v>15035.2</v>
      </c>
      <c r="AH14" s="13">
        <v>450</v>
      </c>
      <c r="AI14" s="14">
        <v>10800</v>
      </c>
      <c r="AJ14" s="15"/>
      <c r="AK14" s="12">
        <v>6596.98</v>
      </c>
      <c r="AL14" s="12"/>
      <c r="AM14" s="12"/>
      <c r="AN14" s="24">
        <f t="shared" si="0"/>
        <v>228063.18000000002</v>
      </c>
    </row>
    <row r="15" spans="1:40" x14ac:dyDescent="0.25">
      <c r="A15" s="11" t="s">
        <v>6</v>
      </c>
      <c r="B15" s="22">
        <v>1</v>
      </c>
      <c r="C15" s="22">
        <v>34740</v>
      </c>
      <c r="D15" s="12">
        <v>8</v>
      </c>
      <c r="E15" s="12">
        <v>22179.79</v>
      </c>
      <c r="F15" s="12"/>
      <c r="G15" s="12"/>
      <c r="H15" s="12"/>
      <c r="I15" s="12"/>
      <c r="J15" s="12"/>
      <c r="K15" s="12"/>
      <c r="L15" s="12">
        <v>72</v>
      </c>
      <c r="M15" s="12">
        <v>86389</v>
      </c>
      <c r="N15" s="12">
        <v>1</v>
      </c>
      <c r="O15" s="12">
        <v>170</v>
      </c>
      <c r="P15" s="12">
        <v>1</v>
      </c>
      <c r="Q15" s="12">
        <v>6856.8</v>
      </c>
      <c r="R15" s="12">
        <v>18.600000000000001</v>
      </c>
      <c r="S15" s="12">
        <v>436.94</v>
      </c>
      <c r="T15" s="12"/>
      <c r="U15" s="12"/>
      <c r="V15" s="13"/>
      <c r="W15" s="14">
        <v>2812.16</v>
      </c>
      <c r="X15" s="12"/>
      <c r="Y15" s="14">
        <v>89381.7</v>
      </c>
      <c r="Z15" s="12"/>
      <c r="AA15" s="14">
        <v>2900</v>
      </c>
      <c r="AB15" s="12"/>
      <c r="AC15" s="12">
        <v>78443.28</v>
      </c>
      <c r="AD15" s="12">
        <v>180</v>
      </c>
      <c r="AE15" s="14">
        <v>19990</v>
      </c>
      <c r="AF15" s="12">
        <v>7220</v>
      </c>
      <c r="AG15" s="14">
        <v>15076</v>
      </c>
      <c r="AH15" s="13">
        <v>405</v>
      </c>
      <c r="AI15" s="14">
        <v>9720</v>
      </c>
      <c r="AJ15" s="15"/>
      <c r="AK15" s="12">
        <v>5566.68</v>
      </c>
      <c r="AL15" s="12"/>
      <c r="AM15" s="12"/>
      <c r="AN15" s="24">
        <f t="shared" si="0"/>
        <v>374662.35000000003</v>
      </c>
    </row>
    <row r="16" spans="1:40" x14ac:dyDescent="0.25">
      <c r="A16" s="11" t="s">
        <v>7</v>
      </c>
      <c r="B16" s="22"/>
      <c r="C16" s="22"/>
      <c r="D16" s="12">
        <v>2</v>
      </c>
      <c r="E16" s="12">
        <v>40421.54</v>
      </c>
      <c r="F16" s="12">
        <v>2</v>
      </c>
      <c r="G16" s="12">
        <v>19513.8</v>
      </c>
      <c r="H16" s="12"/>
      <c r="I16" s="12"/>
      <c r="J16" s="12">
        <v>1</v>
      </c>
      <c r="K16" s="12">
        <v>12000</v>
      </c>
      <c r="L16" s="12">
        <v>40</v>
      </c>
      <c r="M16" s="12">
        <v>51124</v>
      </c>
      <c r="N16" s="12">
        <v>1</v>
      </c>
      <c r="O16" s="12">
        <v>170</v>
      </c>
      <c r="P16" s="12">
        <v>1</v>
      </c>
      <c r="Q16" s="12">
        <v>6856.8</v>
      </c>
      <c r="R16" s="12">
        <v>16.600000000000001</v>
      </c>
      <c r="S16" s="12">
        <v>319.94</v>
      </c>
      <c r="T16" s="12"/>
      <c r="U16" s="12"/>
      <c r="V16" s="13"/>
      <c r="W16" s="14">
        <v>2067.31</v>
      </c>
      <c r="X16" s="12"/>
      <c r="Y16" s="14">
        <v>74497.38</v>
      </c>
      <c r="Z16" s="12"/>
      <c r="AA16" s="14">
        <v>2900</v>
      </c>
      <c r="AB16" s="12"/>
      <c r="AC16" s="12">
        <v>26360.63</v>
      </c>
      <c r="AD16" s="12">
        <v>418</v>
      </c>
      <c r="AE16" s="14">
        <v>30512.240000000002</v>
      </c>
      <c r="AF16" s="12">
        <v>4921</v>
      </c>
      <c r="AG16" s="14">
        <v>10279.200000000001</v>
      </c>
      <c r="AH16" s="13">
        <v>286</v>
      </c>
      <c r="AI16" s="14">
        <v>6864</v>
      </c>
      <c r="AJ16" s="13"/>
      <c r="AK16" s="12">
        <v>3866.68</v>
      </c>
      <c r="AL16" s="12"/>
      <c r="AM16" s="12"/>
      <c r="AN16" s="24">
        <f t="shared" si="0"/>
        <v>287753.52</v>
      </c>
    </row>
    <row r="17" spans="1:40" x14ac:dyDescent="0.25">
      <c r="A17" s="11" t="s">
        <v>8</v>
      </c>
      <c r="B17" s="22"/>
      <c r="C17" s="22"/>
      <c r="D17" s="12">
        <v>1</v>
      </c>
      <c r="E17" s="12">
        <v>8261.5400000000009</v>
      </c>
      <c r="F17" s="12"/>
      <c r="G17" s="12"/>
      <c r="H17" s="12"/>
      <c r="I17" s="12"/>
      <c r="J17" s="12"/>
      <c r="K17" s="12"/>
      <c r="L17" s="12">
        <v>130</v>
      </c>
      <c r="M17" s="12">
        <v>80364</v>
      </c>
      <c r="N17" s="12">
        <v>1</v>
      </c>
      <c r="O17" s="12">
        <v>170</v>
      </c>
      <c r="P17" s="12">
        <v>1</v>
      </c>
      <c r="Q17" s="12">
        <v>6856.8</v>
      </c>
      <c r="R17" s="12">
        <v>16.600000000000001</v>
      </c>
      <c r="S17" s="12">
        <v>319.94</v>
      </c>
      <c r="T17" s="12"/>
      <c r="U17" s="12"/>
      <c r="V17" s="12"/>
      <c r="W17" s="12">
        <v>2025.28</v>
      </c>
      <c r="X17" s="12"/>
      <c r="Y17" s="14">
        <v>64837.88</v>
      </c>
      <c r="Z17" s="12"/>
      <c r="AA17" s="14">
        <v>2900</v>
      </c>
      <c r="AB17" s="12"/>
      <c r="AC17" s="12">
        <v>72916.820000000007</v>
      </c>
      <c r="AD17" s="12">
        <v>288</v>
      </c>
      <c r="AE17" s="14">
        <v>22042.240000000002</v>
      </c>
      <c r="AF17" s="12">
        <v>5320</v>
      </c>
      <c r="AG17" s="14">
        <v>11108</v>
      </c>
      <c r="AH17" s="13">
        <v>260</v>
      </c>
      <c r="AI17" s="14">
        <v>6240</v>
      </c>
      <c r="AJ17" s="12"/>
      <c r="AK17" s="12">
        <v>3866.68</v>
      </c>
      <c r="AL17" s="12"/>
      <c r="AM17" s="12"/>
      <c r="AN17" s="24">
        <f t="shared" si="0"/>
        <v>281909.18</v>
      </c>
    </row>
    <row r="18" spans="1:40" x14ac:dyDescent="0.25">
      <c r="A18" s="11" t="s">
        <v>9</v>
      </c>
      <c r="B18" s="22">
        <v>1</v>
      </c>
      <c r="C18" s="22">
        <v>10916</v>
      </c>
      <c r="D18" s="12">
        <v>3</v>
      </c>
      <c r="E18" s="12">
        <v>18101.54</v>
      </c>
      <c r="F18" s="12">
        <v>1</v>
      </c>
      <c r="G18" s="12">
        <v>6246</v>
      </c>
      <c r="H18" s="12"/>
      <c r="I18" s="12"/>
      <c r="J18" s="12"/>
      <c r="K18" s="12"/>
      <c r="L18" s="12">
        <v>137</v>
      </c>
      <c r="M18" s="12">
        <v>235670</v>
      </c>
      <c r="N18" s="12">
        <v>1</v>
      </c>
      <c r="O18" s="12">
        <v>170</v>
      </c>
      <c r="P18" s="12">
        <v>1</v>
      </c>
      <c r="Q18" s="12">
        <v>6856.8</v>
      </c>
      <c r="R18" s="12">
        <v>16.600000000000001</v>
      </c>
      <c r="S18" s="12">
        <v>319.94</v>
      </c>
      <c r="T18" s="12"/>
      <c r="U18" s="12"/>
      <c r="V18" s="12"/>
      <c r="W18" s="12">
        <v>2002.66</v>
      </c>
      <c r="X18" s="12"/>
      <c r="Y18" s="14">
        <v>62418.14</v>
      </c>
      <c r="Z18" s="12"/>
      <c r="AA18" s="14">
        <v>2900</v>
      </c>
      <c r="AB18" s="12"/>
      <c r="AC18" s="12">
        <v>9066.5</v>
      </c>
      <c r="AD18" s="12">
        <v>565</v>
      </c>
      <c r="AE18" s="14">
        <v>19000.75</v>
      </c>
      <c r="AF18" s="12">
        <v>6346</v>
      </c>
      <c r="AG18" s="14">
        <v>13256</v>
      </c>
      <c r="AH18" s="12">
        <v>346</v>
      </c>
      <c r="AI18" s="14">
        <v>8304</v>
      </c>
      <c r="AJ18" s="12"/>
      <c r="AK18" s="12">
        <v>3866.68</v>
      </c>
      <c r="AL18" s="12"/>
      <c r="AM18" s="12"/>
      <c r="AN18" s="24">
        <f t="shared" si="0"/>
        <v>399095.00999999995</v>
      </c>
    </row>
    <row r="19" spans="1:40" x14ac:dyDescent="0.25">
      <c r="A19" s="11" t="s">
        <v>10</v>
      </c>
      <c r="B19" s="22">
        <v>3</v>
      </c>
      <c r="C19" s="22">
        <v>46927.28</v>
      </c>
      <c r="D19" s="12">
        <v>1</v>
      </c>
      <c r="E19" s="12">
        <v>8261.5400000000009</v>
      </c>
      <c r="F19" s="12"/>
      <c r="G19" s="12"/>
      <c r="H19" s="12"/>
      <c r="I19" s="12"/>
      <c r="J19" s="12"/>
      <c r="K19" s="12"/>
      <c r="L19" s="12">
        <v>154</v>
      </c>
      <c r="M19" s="12">
        <v>231246</v>
      </c>
      <c r="N19" s="12">
        <v>1</v>
      </c>
      <c r="O19" s="12">
        <v>170</v>
      </c>
      <c r="P19" s="12">
        <v>1</v>
      </c>
      <c r="Q19" s="12">
        <v>6856.8</v>
      </c>
      <c r="R19" s="12">
        <v>16.600000000000001</v>
      </c>
      <c r="S19" s="12">
        <v>319.94</v>
      </c>
      <c r="T19" s="12"/>
      <c r="U19" s="12"/>
      <c r="V19" s="12"/>
      <c r="W19" s="12">
        <v>2426.7199999999998</v>
      </c>
      <c r="X19" s="12"/>
      <c r="Y19" s="14">
        <v>79902.399999999994</v>
      </c>
      <c r="Z19" s="12"/>
      <c r="AA19" s="14">
        <v>2900</v>
      </c>
      <c r="AB19" s="12"/>
      <c r="AC19" s="12">
        <v>61642.400000000001</v>
      </c>
      <c r="AD19" s="12">
        <v>848</v>
      </c>
      <c r="AE19" s="14">
        <v>63792.24</v>
      </c>
      <c r="AF19" s="12">
        <v>7638</v>
      </c>
      <c r="AG19" s="14">
        <v>15962.4</v>
      </c>
      <c r="AH19" s="12">
        <v>380</v>
      </c>
      <c r="AI19" s="25">
        <v>9120</v>
      </c>
      <c r="AJ19" s="12"/>
      <c r="AK19" s="12">
        <v>751.68</v>
      </c>
      <c r="AL19" s="12"/>
      <c r="AM19" s="12"/>
      <c r="AN19" s="24">
        <f t="shared" si="0"/>
        <v>530279.4</v>
      </c>
    </row>
    <row r="20" spans="1:40" x14ac:dyDescent="0.25">
      <c r="A20" s="11" t="s">
        <v>11</v>
      </c>
      <c r="B20" s="22">
        <v>1</v>
      </c>
      <c r="C20" s="22">
        <v>37920</v>
      </c>
      <c r="D20" s="12">
        <v>1</v>
      </c>
      <c r="E20" s="12">
        <v>32160</v>
      </c>
      <c r="F20" s="12"/>
      <c r="G20" s="12"/>
      <c r="H20" s="12"/>
      <c r="I20" s="12"/>
      <c r="J20" s="12"/>
      <c r="K20" s="12"/>
      <c r="L20" s="12">
        <v>137</v>
      </c>
      <c r="M20" s="12">
        <v>146080</v>
      </c>
      <c r="N20" s="12">
        <v>1</v>
      </c>
      <c r="O20" s="12">
        <v>170</v>
      </c>
      <c r="P20" s="12">
        <v>1</v>
      </c>
      <c r="Q20" s="12">
        <v>6856.8</v>
      </c>
      <c r="R20" s="12">
        <v>16.600000000000001</v>
      </c>
      <c r="S20" s="12">
        <v>319.94</v>
      </c>
      <c r="T20" s="12"/>
      <c r="U20" s="12"/>
      <c r="V20" s="12"/>
      <c r="W20" s="12">
        <v>2319.6799999999998</v>
      </c>
      <c r="X20" s="12"/>
      <c r="Y20" s="14">
        <v>64214.1</v>
      </c>
      <c r="Z20" s="12"/>
      <c r="AA20" s="14">
        <v>2900</v>
      </c>
      <c r="AB20" s="12"/>
      <c r="AC20" s="12">
        <v>34483.39</v>
      </c>
      <c r="AD20" s="12">
        <v>370</v>
      </c>
      <c r="AE20" s="14">
        <v>7990</v>
      </c>
      <c r="AF20" s="12">
        <v>5092</v>
      </c>
      <c r="AG20" s="14">
        <v>10645.2</v>
      </c>
      <c r="AH20" s="12">
        <v>300</v>
      </c>
      <c r="AI20" s="14">
        <v>7200</v>
      </c>
      <c r="AJ20" s="12"/>
      <c r="AK20" s="12">
        <v>3866.68</v>
      </c>
      <c r="AL20" s="12"/>
      <c r="AM20" s="12"/>
      <c r="AN20" s="24">
        <f t="shared" si="0"/>
        <v>357125.79</v>
      </c>
    </row>
    <row r="21" spans="1:40" x14ac:dyDescent="0.25">
      <c r="A21" s="11" t="s">
        <v>12</v>
      </c>
      <c r="B21" s="22">
        <v>1</v>
      </c>
      <c r="C21" s="22">
        <v>14142.4</v>
      </c>
      <c r="D21" s="12">
        <v>4</v>
      </c>
      <c r="E21" s="12">
        <v>24901.54</v>
      </c>
      <c r="F21" s="12">
        <v>6</v>
      </c>
      <c r="G21" s="12">
        <v>60382.8</v>
      </c>
      <c r="H21" s="12"/>
      <c r="I21" s="12"/>
      <c r="J21" s="12">
        <v>1</v>
      </c>
      <c r="K21" s="12">
        <v>1146</v>
      </c>
      <c r="L21" s="12">
        <v>89</v>
      </c>
      <c r="M21" s="12">
        <v>251420</v>
      </c>
      <c r="N21" s="12">
        <v>1</v>
      </c>
      <c r="O21" s="12">
        <v>170</v>
      </c>
      <c r="P21" s="12">
        <v>1</v>
      </c>
      <c r="Q21" s="12">
        <v>6856.8</v>
      </c>
      <c r="R21" s="12">
        <v>16.600000000000001</v>
      </c>
      <c r="S21" s="12">
        <v>319.94</v>
      </c>
      <c r="T21" s="12"/>
      <c r="U21" s="12"/>
      <c r="V21" s="12"/>
      <c r="W21" s="12">
        <v>3151.34</v>
      </c>
      <c r="X21" s="12"/>
      <c r="Y21" s="14">
        <v>89697.7</v>
      </c>
      <c r="Z21" s="12"/>
      <c r="AA21" s="14">
        <v>2900</v>
      </c>
      <c r="AB21" s="12"/>
      <c r="AC21" s="12">
        <v>63817.86</v>
      </c>
      <c r="AD21" s="12">
        <v>520</v>
      </c>
      <c r="AE21" s="14">
        <v>22900</v>
      </c>
      <c r="AF21" s="12">
        <v>6593</v>
      </c>
      <c r="AG21" s="14">
        <v>13766.8</v>
      </c>
      <c r="AH21" s="12">
        <v>480</v>
      </c>
      <c r="AI21" s="14">
        <v>11520</v>
      </c>
      <c r="AJ21" s="12"/>
      <c r="AK21" s="12">
        <v>11126.68</v>
      </c>
      <c r="AL21" s="12"/>
      <c r="AM21" s="12"/>
      <c r="AN21" s="24">
        <f t="shared" si="0"/>
        <v>578219.8600000001</v>
      </c>
    </row>
    <row r="22" spans="1:40" x14ac:dyDescent="0.25">
      <c r="A22" s="11" t="s">
        <v>34</v>
      </c>
      <c r="B22" s="22">
        <v>1</v>
      </c>
      <c r="C22" s="22">
        <v>14142.4</v>
      </c>
      <c r="D22" s="12">
        <v>1</v>
      </c>
      <c r="E22" s="12">
        <v>8261.5499999999993</v>
      </c>
      <c r="F22" s="12">
        <v>2</v>
      </c>
      <c r="G22" s="12">
        <v>18900</v>
      </c>
      <c r="H22" s="12"/>
      <c r="I22" s="12"/>
      <c r="J22" s="12">
        <v>1</v>
      </c>
      <c r="K22" s="12">
        <v>320</v>
      </c>
      <c r="L22" s="12">
        <v>115</v>
      </c>
      <c r="M22" s="12">
        <v>40080</v>
      </c>
      <c r="N22" s="12">
        <v>1</v>
      </c>
      <c r="O22" s="12">
        <v>170</v>
      </c>
      <c r="P22" s="12">
        <v>1</v>
      </c>
      <c r="Q22" s="12">
        <v>6856.8</v>
      </c>
      <c r="R22" s="12">
        <v>16.600000000000001</v>
      </c>
      <c r="S22" s="12">
        <v>319.94</v>
      </c>
      <c r="T22" s="12"/>
      <c r="U22" s="12"/>
      <c r="V22" s="12"/>
      <c r="W22" s="12">
        <v>2036.39</v>
      </c>
      <c r="X22" s="12"/>
      <c r="Y22" s="14">
        <v>91737.9</v>
      </c>
      <c r="Z22" s="12"/>
      <c r="AA22" s="14">
        <v>2900</v>
      </c>
      <c r="AB22" s="12"/>
      <c r="AC22" s="12">
        <v>47419.96</v>
      </c>
      <c r="AD22" s="12">
        <v>390</v>
      </c>
      <c r="AE22" s="14">
        <v>7938.4</v>
      </c>
      <c r="AF22" s="12">
        <v>5795</v>
      </c>
      <c r="AG22" s="14">
        <v>12105.2</v>
      </c>
      <c r="AH22" s="12">
        <v>380</v>
      </c>
      <c r="AI22" s="25">
        <v>9120</v>
      </c>
      <c r="AJ22" s="12"/>
      <c r="AK22" s="12">
        <v>3866.68</v>
      </c>
      <c r="AL22" s="12"/>
      <c r="AM22" s="12"/>
      <c r="AN22" s="24">
        <f t="shared" si="0"/>
        <v>266175.21999999997</v>
      </c>
    </row>
    <row r="23" spans="1:40" x14ac:dyDescent="0.25">
      <c r="A23" s="11" t="s">
        <v>13</v>
      </c>
      <c r="B23" s="22">
        <v>1</v>
      </c>
      <c r="C23" s="22">
        <v>130200</v>
      </c>
      <c r="D23" s="12"/>
      <c r="E23" s="12"/>
      <c r="F23" s="12"/>
      <c r="G23" s="12"/>
      <c r="H23" s="12"/>
      <c r="I23" s="12"/>
      <c r="J23" s="12">
        <v>1</v>
      </c>
      <c r="K23" s="12">
        <v>2460</v>
      </c>
      <c r="L23" s="12">
        <v>194</v>
      </c>
      <c r="M23" s="12">
        <v>91200</v>
      </c>
      <c r="N23" s="12">
        <v>1</v>
      </c>
      <c r="O23" s="12">
        <v>170</v>
      </c>
      <c r="P23" s="12">
        <v>1</v>
      </c>
      <c r="Q23" s="12">
        <v>6856.8</v>
      </c>
      <c r="R23" s="12">
        <v>16.600000000000001</v>
      </c>
      <c r="S23" s="12">
        <v>319.94</v>
      </c>
      <c r="T23" s="12"/>
      <c r="U23" s="12"/>
      <c r="V23" s="12"/>
      <c r="W23" s="12">
        <v>5322.98</v>
      </c>
      <c r="X23" s="12"/>
      <c r="Y23" s="14">
        <v>154233.96</v>
      </c>
      <c r="Z23" s="12"/>
      <c r="AA23" s="14">
        <v>4640</v>
      </c>
      <c r="AB23" s="12"/>
      <c r="AC23" s="12">
        <v>125352.37</v>
      </c>
      <c r="AD23" s="12">
        <v>540</v>
      </c>
      <c r="AE23" s="14">
        <v>10092.200000000001</v>
      </c>
      <c r="AF23" s="12">
        <v>11438</v>
      </c>
      <c r="AG23" s="14">
        <v>23906.400000000001</v>
      </c>
      <c r="AH23" s="12">
        <v>800</v>
      </c>
      <c r="AI23" s="14">
        <v>19200</v>
      </c>
      <c r="AJ23" s="12"/>
      <c r="AK23" s="12">
        <v>3946.7</v>
      </c>
      <c r="AL23" s="12"/>
      <c r="AM23" s="12"/>
      <c r="AN23" s="24">
        <f t="shared" si="0"/>
        <v>577901.35</v>
      </c>
    </row>
    <row r="24" spans="1:40" x14ac:dyDescent="0.25">
      <c r="A24" s="18" t="s">
        <v>35</v>
      </c>
      <c r="B24" s="23">
        <f>SUM(B6:B23)</f>
        <v>11</v>
      </c>
      <c r="C24" s="23">
        <f t="shared" ref="C24:AM24" si="1">SUM(C6:C23)</f>
        <v>322012.71999999997</v>
      </c>
      <c r="D24" s="23">
        <f t="shared" si="1"/>
        <v>43</v>
      </c>
      <c r="E24" s="23">
        <f t="shared" si="1"/>
        <v>362572.55999999994</v>
      </c>
      <c r="F24" s="23">
        <f t="shared" si="1"/>
        <v>19</v>
      </c>
      <c r="G24" s="23">
        <f t="shared" si="1"/>
        <v>170175.6</v>
      </c>
      <c r="H24" s="23">
        <f t="shared" si="1"/>
        <v>4</v>
      </c>
      <c r="I24" s="23">
        <f t="shared" si="1"/>
        <v>42246</v>
      </c>
      <c r="J24" s="23">
        <f t="shared" si="1"/>
        <v>6</v>
      </c>
      <c r="K24" s="23">
        <f t="shared" si="1"/>
        <v>21276</v>
      </c>
      <c r="L24" s="23">
        <f t="shared" si="1"/>
        <v>1676</v>
      </c>
      <c r="M24" s="23">
        <f t="shared" si="1"/>
        <v>1875849.7999999998</v>
      </c>
      <c r="N24" s="23">
        <f t="shared" si="1"/>
        <v>18</v>
      </c>
      <c r="O24" s="23">
        <f t="shared" si="1"/>
        <v>3060</v>
      </c>
      <c r="P24" s="23">
        <f t="shared" si="1"/>
        <v>23</v>
      </c>
      <c r="Q24" s="23">
        <f t="shared" si="1"/>
        <v>131112.40000000002</v>
      </c>
      <c r="R24" s="23">
        <f t="shared" si="1"/>
        <v>300.8</v>
      </c>
      <c r="S24" s="23">
        <f t="shared" si="1"/>
        <v>5875.9199999999983</v>
      </c>
      <c r="T24" s="23">
        <f t="shared" si="1"/>
        <v>0</v>
      </c>
      <c r="U24" s="23">
        <f t="shared" si="1"/>
        <v>0</v>
      </c>
      <c r="V24" s="23">
        <f t="shared" si="1"/>
        <v>0</v>
      </c>
      <c r="W24" s="23">
        <f t="shared" si="1"/>
        <v>40771.759999999995</v>
      </c>
      <c r="X24" s="23">
        <f t="shared" si="1"/>
        <v>0</v>
      </c>
      <c r="Y24" s="23">
        <f t="shared" si="1"/>
        <v>1296754.0999999999</v>
      </c>
      <c r="Z24" s="23">
        <f t="shared" si="1"/>
        <v>0</v>
      </c>
      <c r="AA24" s="23">
        <f t="shared" si="1"/>
        <v>48720</v>
      </c>
      <c r="AB24" s="23">
        <f t="shared" si="1"/>
        <v>0</v>
      </c>
      <c r="AC24" s="23">
        <f t="shared" si="1"/>
        <v>755470.44000000006</v>
      </c>
      <c r="AD24" s="23">
        <f t="shared" si="1"/>
        <v>6895</v>
      </c>
      <c r="AE24" s="23">
        <f t="shared" si="1"/>
        <v>352901.75</v>
      </c>
      <c r="AF24" s="23">
        <f t="shared" si="1"/>
        <v>122303</v>
      </c>
      <c r="AG24" s="23">
        <f t="shared" si="1"/>
        <v>255465.60000000003</v>
      </c>
      <c r="AH24" s="23">
        <f t="shared" si="1"/>
        <v>5942</v>
      </c>
      <c r="AI24" s="23">
        <f t="shared" si="1"/>
        <v>142608</v>
      </c>
      <c r="AJ24" s="23">
        <f t="shared" si="1"/>
        <v>0</v>
      </c>
      <c r="AK24" s="23">
        <f t="shared" si="1"/>
        <v>66797.91</v>
      </c>
      <c r="AL24" s="23">
        <f t="shared" si="1"/>
        <v>0</v>
      </c>
      <c r="AM24" s="23">
        <f t="shared" si="1"/>
        <v>0</v>
      </c>
      <c r="AN24" s="41">
        <f t="shared" si="0"/>
        <v>5893670.5599999996</v>
      </c>
    </row>
    <row r="25" spans="1:40" x14ac:dyDescent="0.25">
      <c r="A25" s="19" t="s">
        <v>36</v>
      </c>
      <c r="B25" s="19"/>
      <c r="C25" s="19"/>
      <c r="D25" s="16"/>
      <c r="E25" s="16"/>
      <c r="F25" s="16"/>
      <c r="G25" s="16"/>
      <c r="H25" s="16"/>
      <c r="I25" s="16"/>
      <c r="J25" s="12">
        <v>1</v>
      </c>
      <c r="K25" s="12">
        <v>2230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2">
        <v>1994.08</v>
      </c>
      <c r="X25" s="12"/>
      <c r="Y25" s="14">
        <v>9314.16</v>
      </c>
      <c r="Z25" s="12"/>
      <c r="AA25" s="14">
        <v>1622</v>
      </c>
      <c r="AB25" s="12"/>
      <c r="AC25" s="12">
        <v>1159.48</v>
      </c>
      <c r="AD25" s="16"/>
      <c r="AE25" s="14"/>
      <c r="AF25" s="16"/>
      <c r="AG25" s="16"/>
      <c r="AH25" s="16"/>
      <c r="AI25" s="16"/>
      <c r="AJ25" s="16"/>
      <c r="AK25" s="16"/>
      <c r="AL25" s="16"/>
      <c r="AM25" s="16"/>
      <c r="AN25" s="24">
        <f t="shared" si="0"/>
        <v>16319.72</v>
      </c>
    </row>
    <row r="26" spans="1:40" x14ac:dyDescent="0.25">
      <c r="A26" s="19" t="s">
        <v>37</v>
      </c>
      <c r="B26" s="19">
        <v>1</v>
      </c>
      <c r="C26" s="19">
        <v>13320</v>
      </c>
      <c r="D26" s="16"/>
      <c r="E26" s="16"/>
      <c r="F26" s="12">
        <v>18</v>
      </c>
      <c r="G26" s="12">
        <v>181148.4</v>
      </c>
      <c r="H26" s="12">
        <v>3</v>
      </c>
      <c r="I26" s="12">
        <v>35046</v>
      </c>
      <c r="J26" s="16"/>
      <c r="K26" s="16"/>
      <c r="L26" s="16"/>
      <c r="M26" s="16"/>
      <c r="N26" s="16"/>
      <c r="O26" s="12">
        <v>400.5</v>
      </c>
      <c r="P26" s="12">
        <v>1</v>
      </c>
      <c r="Q26" s="12">
        <v>6856.8</v>
      </c>
      <c r="R26" s="12">
        <v>16.600000000000001</v>
      </c>
      <c r="S26" s="12">
        <v>319.94</v>
      </c>
      <c r="T26" s="16"/>
      <c r="U26" s="16"/>
      <c r="V26" s="16"/>
      <c r="W26" s="16">
        <v>2713.63</v>
      </c>
      <c r="X26" s="16"/>
      <c r="Y26" s="14">
        <v>29886</v>
      </c>
      <c r="Z26" s="16"/>
      <c r="AA26" s="14">
        <v>5600</v>
      </c>
      <c r="AB26" s="16"/>
      <c r="AC26" s="16">
        <v>50546.59</v>
      </c>
      <c r="AD26" s="16"/>
      <c r="AE26" s="14"/>
      <c r="AF26" s="16"/>
      <c r="AG26" s="16"/>
      <c r="AH26" s="16"/>
      <c r="AI26" s="16"/>
      <c r="AJ26" s="16"/>
      <c r="AK26" s="16">
        <v>26.68</v>
      </c>
      <c r="AL26" s="16"/>
      <c r="AM26" s="12">
        <v>756</v>
      </c>
      <c r="AN26" s="24">
        <f t="shared" si="0"/>
        <v>326620.53999999998</v>
      </c>
    </row>
    <row r="27" spans="1:40" x14ac:dyDescent="0.25">
      <c r="A27" s="19" t="s">
        <v>38</v>
      </c>
      <c r="B27" s="19">
        <v>3</v>
      </c>
      <c r="C27" s="19">
        <v>118968.19</v>
      </c>
      <c r="D27" s="12">
        <v>1</v>
      </c>
      <c r="E27" s="12">
        <v>3720</v>
      </c>
      <c r="F27" s="12">
        <v>9</v>
      </c>
      <c r="G27" s="12">
        <v>90306.8</v>
      </c>
      <c r="H27" s="12"/>
      <c r="I27" s="12"/>
      <c r="J27" s="12"/>
      <c r="K27" s="12"/>
      <c r="L27" s="12">
        <v>213</v>
      </c>
      <c r="M27" s="12">
        <v>102495.6</v>
      </c>
      <c r="N27" s="12"/>
      <c r="O27" s="12"/>
      <c r="P27" s="12">
        <v>1</v>
      </c>
      <c r="Q27" s="12">
        <v>6856.8</v>
      </c>
      <c r="R27" s="12">
        <v>16.600000000000001</v>
      </c>
      <c r="S27" s="12">
        <v>319.94</v>
      </c>
      <c r="T27" s="12"/>
      <c r="U27" s="12"/>
      <c r="V27" s="12"/>
      <c r="W27" s="12">
        <v>4130.2299999999996</v>
      </c>
      <c r="X27" s="16"/>
      <c r="Y27" s="14">
        <v>28107.599999999999</v>
      </c>
      <c r="Z27" s="16"/>
      <c r="AA27" s="14">
        <v>6110</v>
      </c>
      <c r="AB27" s="16"/>
      <c r="AC27" s="12">
        <v>73345.710000000006</v>
      </c>
      <c r="AD27" s="16"/>
      <c r="AE27" s="14"/>
      <c r="AF27" s="16"/>
      <c r="AG27" s="16"/>
      <c r="AH27" s="16"/>
      <c r="AI27" s="16"/>
      <c r="AJ27" s="16"/>
      <c r="AK27" s="12">
        <v>6725.23</v>
      </c>
      <c r="AL27" s="16"/>
      <c r="AM27" s="12"/>
      <c r="AN27" s="24">
        <f t="shared" si="0"/>
        <v>441086.09999999992</v>
      </c>
    </row>
    <row r="28" spans="1:40" x14ac:dyDescent="0.25">
      <c r="A28" s="19" t="s">
        <v>39</v>
      </c>
      <c r="B28" s="19">
        <v>2</v>
      </c>
      <c r="C28" s="19">
        <v>62835.43</v>
      </c>
      <c r="D28" s="12"/>
      <c r="E28" s="12"/>
      <c r="F28" s="12">
        <v>6</v>
      </c>
      <c r="G28" s="12">
        <v>60382</v>
      </c>
      <c r="H28" s="12"/>
      <c r="I28" s="12"/>
      <c r="J28" s="12"/>
      <c r="K28" s="12"/>
      <c r="L28" s="12">
        <v>75</v>
      </c>
      <c r="M28" s="12">
        <v>40728</v>
      </c>
      <c r="N28" s="12"/>
      <c r="O28" s="12"/>
      <c r="P28" s="12">
        <v>1</v>
      </c>
      <c r="Q28" s="12">
        <v>6856.8</v>
      </c>
      <c r="R28" s="12">
        <v>16.600000000000001</v>
      </c>
      <c r="S28" s="12">
        <v>319.94</v>
      </c>
      <c r="T28" s="12"/>
      <c r="U28" s="12"/>
      <c r="V28" s="12"/>
      <c r="W28" s="12">
        <v>2320.15</v>
      </c>
      <c r="X28" s="16"/>
      <c r="Y28" s="14">
        <v>12957</v>
      </c>
      <c r="Z28" s="16"/>
      <c r="AA28" s="14">
        <v>3362</v>
      </c>
      <c r="AB28" s="16"/>
      <c r="AC28" s="12">
        <v>25796.48</v>
      </c>
      <c r="AD28" s="16"/>
      <c r="AE28" s="14"/>
      <c r="AF28" s="16"/>
      <c r="AG28" s="16"/>
      <c r="AH28" s="16"/>
      <c r="AI28" s="16"/>
      <c r="AJ28" s="16"/>
      <c r="AK28" s="12">
        <v>3866.68</v>
      </c>
      <c r="AL28" s="16"/>
      <c r="AM28" s="12"/>
      <c r="AN28" s="24">
        <f t="shared" si="0"/>
        <v>219424.47999999998</v>
      </c>
    </row>
    <row r="29" spans="1:40" x14ac:dyDescent="0.25">
      <c r="A29" s="20" t="s">
        <v>40</v>
      </c>
      <c r="B29" s="20">
        <f>SUM(B25:B28)</f>
        <v>6</v>
      </c>
      <c r="C29" s="20">
        <f t="shared" ref="C29:AM29" si="2">SUM(C25:C28)</f>
        <v>195123.62</v>
      </c>
      <c r="D29" s="20">
        <f t="shared" si="2"/>
        <v>1</v>
      </c>
      <c r="E29" s="20">
        <f t="shared" si="2"/>
        <v>3720</v>
      </c>
      <c r="F29" s="20">
        <f t="shared" si="2"/>
        <v>33</v>
      </c>
      <c r="G29" s="20">
        <f t="shared" si="2"/>
        <v>331837.2</v>
      </c>
      <c r="H29" s="20">
        <f t="shared" si="2"/>
        <v>3</v>
      </c>
      <c r="I29" s="20">
        <f t="shared" si="2"/>
        <v>35046</v>
      </c>
      <c r="J29" s="20">
        <f t="shared" si="2"/>
        <v>1</v>
      </c>
      <c r="K29" s="20">
        <f t="shared" si="2"/>
        <v>2230</v>
      </c>
      <c r="L29" s="20">
        <f t="shared" si="2"/>
        <v>288</v>
      </c>
      <c r="M29" s="20">
        <f t="shared" si="2"/>
        <v>143223.6</v>
      </c>
      <c r="N29" s="20">
        <f t="shared" si="2"/>
        <v>0</v>
      </c>
      <c r="O29" s="20">
        <f t="shared" si="2"/>
        <v>400.5</v>
      </c>
      <c r="P29" s="20">
        <f t="shared" si="2"/>
        <v>3</v>
      </c>
      <c r="Q29" s="20">
        <f t="shared" si="2"/>
        <v>20570.400000000001</v>
      </c>
      <c r="R29" s="20">
        <f t="shared" si="2"/>
        <v>49.800000000000004</v>
      </c>
      <c r="S29" s="20">
        <f t="shared" si="2"/>
        <v>959.81999999999994</v>
      </c>
      <c r="T29" s="20">
        <f t="shared" si="2"/>
        <v>0</v>
      </c>
      <c r="U29" s="20">
        <f t="shared" si="2"/>
        <v>0</v>
      </c>
      <c r="V29" s="20">
        <f t="shared" si="2"/>
        <v>0</v>
      </c>
      <c r="W29" s="20">
        <f t="shared" si="2"/>
        <v>11158.089999999998</v>
      </c>
      <c r="X29" s="20">
        <f t="shared" si="2"/>
        <v>0</v>
      </c>
      <c r="Y29" s="20">
        <f t="shared" si="2"/>
        <v>80264.760000000009</v>
      </c>
      <c r="Z29" s="20">
        <f t="shared" si="2"/>
        <v>0</v>
      </c>
      <c r="AA29" s="20">
        <f t="shared" si="2"/>
        <v>16694</v>
      </c>
      <c r="AB29" s="20">
        <f t="shared" si="2"/>
        <v>0</v>
      </c>
      <c r="AC29" s="20">
        <f t="shared" si="2"/>
        <v>150848.26</v>
      </c>
      <c r="AD29" s="20">
        <f t="shared" si="2"/>
        <v>0</v>
      </c>
      <c r="AE29" s="20">
        <f t="shared" si="2"/>
        <v>0</v>
      </c>
      <c r="AF29" s="20">
        <f t="shared" si="2"/>
        <v>0</v>
      </c>
      <c r="AG29" s="20">
        <f t="shared" si="2"/>
        <v>0</v>
      </c>
      <c r="AH29" s="20">
        <f t="shared" si="2"/>
        <v>0</v>
      </c>
      <c r="AI29" s="20">
        <f t="shared" si="2"/>
        <v>0</v>
      </c>
      <c r="AJ29" s="20">
        <f t="shared" si="2"/>
        <v>0</v>
      </c>
      <c r="AK29" s="20">
        <f t="shared" si="2"/>
        <v>10618.59</v>
      </c>
      <c r="AL29" s="20">
        <f t="shared" si="2"/>
        <v>0</v>
      </c>
      <c r="AM29" s="20">
        <f t="shared" si="2"/>
        <v>756</v>
      </c>
      <c r="AN29" s="41">
        <f t="shared" si="0"/>
        <v>1003450.84</v>
      </c>
    </row>
    <row r="30" spans="1:40" x14ac:dyDescent="0.25">
      <c r="A30" s="19" t="s">
        <v>41</v>
      </c>
      <c r="B30" s="19"/>
      <c r="C30" s="19"/>
      <c r="D30" s="12">
        <v>1</v>
      </c>
      <c r="E30" s="14">
        <v>3360</v>
      </c>
      <c r="F30" s="12">
        <v>5</v>
      </c>
      <c r="G30" s="12">
        <v>44046</v>
      </c>
      <c r="H30" s="12">
        <v>1</v>
      </c>
      <c r="I30" s="12">
        <v>12762</v>
      </c>
      <c r="J30" s="12"/>
      <c r="K30" s="12"/>
      <c r="L30" s="12">
        <v>171</v>
      </c>
      <c r="M30" s="12">
        <v>94134</v>
      </c>
      <c r="N30" s="12"/>
      <c r="O30" s="12"/>
      <c r="P30" s="12">
        <v>1</v>
      </c>
      <c r="Q30" s="12">
        <v>6856.8</v>
      </c>
      <c r="R30" s="12">
        <v>16.600000000000001</v>
      </c>
      <c r="S30" s="12">
        <v>319.94</v>
      </c>
      <c r="T30" s="12"/>
      <c r="U30" s="12"/>
      <c r="V30" s="12"/>
      <c r="W30" s="12">
        <v>2244.89</v>
      </c>
      <c r="X30" s="16"/>
      <c r="Y30" s="14">
        <v>32469.599999999999</v>
      </c>
      <c r="Z30" s="12"/>
      <c r="AA30" s="14">
        <v>4196</v>
      </c>
      <c r="AB30" s="16"/>
      <c r="AC30" s="14">
        <v>57940</v>
      </c>
      <c r="AD30" s="16"/>
      <c r="AE30" s="14"/>
      <c r="AF30" s="16"/>
      <c r="AG30" s="16"/>
      <c r="AH30" s="16"/>
      <c r="AI30" s="16"/>
      <c r="AJ30" s="16"/>
      <c r="AK30" s="12">
        <v>6725.23</v>
      </c>
      <c r="AL30" s="16"/>
      <c r="AM30" s="12"/>
      <c r="AN30" s="24">
        <f t="shared" si="0"/>
        <v>265054.46000000002</v>
      </c>
    </row>
    <row r="31" spans="1:40" x14ac:dyDescent="0.25">
      <c r="A31" s="19" t="s">
        <v>60</v>
      </c>
      <c r="B31" s="19"/>
      <c r="C31" s="19"/>
      <c r="D31" s="12">
        <v>13</v>
      </c>
      <c r="E31" s="14">
        <v>73778.8</v>
      </c>
      <c r="F31" s="12">
        <v>12</v>
      </c>
      <c r="G31" s="12">
        <v>91476</v>
      </c>
      <c r="H31" s="12"/>
      <c r="I31" s="12"/>
      <c r="J31" s="12"/>
      <c r="K31" s="12"/>
      <c r="L31" s="12"/>
      <c r="M31" s="12"/>
      <c r="N31" s="12"/>
      <c r="O31" s="12"/>
      <c r="P31" s="12">
        <v>1</v>
      </c>
      <c r="Q31" s="12">
        <v>6856.8</v>
      </c>
      <c r="R31" s="12"/>
      <c r="S31" s="12"/>
      <c r="T31" s="12"/>
      <c r="U31" s="12"/>
      <c r="V31" s="12"/>
      <c r="W31" s="12">
        <v>2274.5</v>
      </c>
      <c r="X31" s="16"/>
      <c r="Y31" s="14">
        <v>19852.03</v>
      </c>
      <c r="Z31" s="12"/>
      <c r="AA31" s="14">
        <v>1160</v>
      </c>
      <c r="AB31" s="16"/>
      <c r="AC31" s="14">
        <v>3714.89</v>
      </c>
      <c r="AD31" s="12">
        <v>414</v>
      </c>
      <c r="AE31" s="14">
        <v>14816.64</v>
      </c>
      <c r="AF31" s="16"/>
      <c r="AG31" s="16"/>
      <c r="AH31" s="12">
        <v>65</v>
      </c>
      <c r="AI31" s="12">
        <v>1560</v>
      </c>
      <c r="AJ31" s="16"/>
      <c r="AK31" s="12"/>
      <c r="AL31" s="16"/>
      <c r="AM31" s="12">
        <v>426</v>
      </c>
      <c r="AN31" s="24">
        <f t="shared" si="0"/>
        <v>215915.65999999997</v>
      </c>
    </row>
    <row r="32" spans="1:40" x14ac:dyDescent="0.25">
      <c r="A32" s="19" t="s">
        <v>62</v>
      </c>
      <c r="B32" s="19"/>
      <c r="C32" s="19"/>
      <c r="D32" s="12">
        <v>1</v>
      </c>
      <c r="E32" s="14">
        <v>2799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>
        <v>1261.3</v>
      </c>
      <c r="S32" s="12">
        <v>19178.259999999998</v>
      </c>
      <c r="T32" s="12"/>
      <c r="U32" s="12">
        <v>900</v>
      </c>
      <c r="V32" s="12"/>
      <c r="W32" s="12">
        <v>2002.43</v>
      </c>
      <c r="X32" s="16"/>
      <c r="Y32" s="14">
        <v>7540.64</v>
      </c>
      <c r="Z32" s="12"/>
      <c r="AA32" s="14">
        <v>1160</v>
      </c>
      <c r="AB32" s="16"/>
      <c r="AC32" s="14">
        <v>4735.91</v>
      </c>
      <c r="AD32" s="16"/>
      <c r="AE32" s="14"/>
      <c r="AF32" s="16"/>
      <c r="AG32" s="16"/>
      <c r="AH32" s="16"/>
      <c r="AI32" s="16"/>
      <c r="AJ32" s="16"/>
      <c r="AK32" s="12"/>
      <c r="AL32" s="16"/>
      <c r="AM32" s="12">
        <v>2582</v>
      </c>
      <c r="AN32" s="24">
        <f t="shared" si="0"/>
        <v>40898.240000000005</v>
      </c>
    </row>
    <row r="33" spans="1:40" x14ac:dyDescent="0.25">
      <c r="A33" s="20" t="s">
        <v>40</v>
      </c>
      <c r="B33" s="20"/>
      <c r="C33" s="20"/>
      <c r="D33" s="33">
        <f>SUM(D30:D32)</f>
        <v>15</v>
      </c>
      <c r="E33" s="33">
        <f t="shared" ref="E33:AM33" si="3">SUM(E30:E32)</f>
        <v>79937.8</v>
      </c>
      <c r="F33" s="33">
        <f t="shared" si="3"/>
        <v>17</v>
      </c>
      <c r="G33" s="33">
        <f t="shared" si="3"/>
        <v>135522</v>
      </c>
      <c r="H33" s="33">
        <f t="shared" si="3"/>
        <v>1</v>
      </c>
      <c r="I33" s="33">
        <f t="shared" si="3"/>
        <v>12762</v>
      </c>
      <c r="J33" s="33">
        <f t="shared" si="3"/>
        <v>0</v>
      </c>
      <c r="K33" s="33">
        <f t="shared" si="3"/>
        <v>0</v>
      </c>
      <c r="L33" s="33">
        <f t="shared" si="3"/>
        <v>171</v>
      </c>
      <c r="M33" s="33">
        <f t="shared" si="3"/>
        <v>94134</v>
      </c>
      <c r="N33" s="33">
        <f t="shared" si="3"/>
        <v>0</v>
      </c>
      <c r="O33" s="33">
        <f t="shared" si="3"/>
        <v>0</v>
      </c>
      <c r="P33" s="33">
        <f t="shared" si="3"/>
        <v>2</v>
      </c>
      <c r="Q33" s="33">
        <f t="shared" si="3"/>
        <v>13713.6</v>
      </c>
      <c r="R33" s="33">
        <f t="shared" si="3"/>
        <v>1277.8999999999999</v>
      </c>
      <c r="S33" s="33">
        <f t="shared" si="3"/>
        <v>19498.199999999997</v>
      </c>
      <c r="T33" s="33">
        <f t="shared" si="3"/>
        <v>0</v>
      </c>
      <c r="U33" s="33">
        <f t="shared" si="3"/>
        <v>900</v>
      </c>
      <c r="V33" s="33">
        <f t="shared" si="3"/>
        <v>0</v>
      </c>
      <c r="W33" s="33">
        <f t="shared" si="3"/>
        <v>6521.82</v>
      </c>
      <c r="X33" s="33">
        <f t="shared" si="3"/>
        <v>0</v>
      </c>
      <c r="Y33" s="33">
        <f t="shared" si="3"/>
        <v>59862.27</v>
      </c>
      <c r="Z33" s="33">
        <f t="shared" si="3"/>
        <v>0</v>
      </c>
      <c r="AA33" s="33">
        <f t="shared" si="3"/>
        <v>6516</v>
      </c>
      <c r="AB33" s="33">
        <f t="shared" si="3"/>
        <v>0</v>
      </c>
      <c r="AC33" s="33">
        <f t="shared" si="3"/>
        <v>66390.8</v>
      </c>
      <c r="AD33" s="33">
        <f t="shared" si="3"/>
        <v>414</v>
      </c>
      <c r="AE33" s="33">
        <f t="shared" si="3"/>
        <v>14816.64</v>
      </c>
      <c r="AF33" s="33">
        <f t="shared" si="3"/>
        <v>0</v>
      </c>
      <c r="AG33" s="33">
        <f t="shared" si="3"/>
        <v>0</v>
      </c>
      <c r="AH33" s="33">
        <f t="shared" si="3"/>
        <v>65</v>
      </c>
      <c r="AI33" s="33">
        <f t="shared" si="3"/>
        <v>1560</v>
      </c>
      <c r="AJ33" s="33">
        <f t="shared" si="3"/>
        <v>0</v>
      </c>
      <c r="AK33" s="33">
        <f t="shared" si="3"/>
        <v>6725.23</v>
      </c>
      <c r="AL33" s="33">
        <f t="shared" si="3"/>
        <v>0</v>
      </c>
      <c r="AM33" s="33">
        <f t="shared" si="3"/>
        <v>3008</v>
      </c>
      <c r="AN33" s="41">
        <f t="shared" si="0"/>
        <v>521868.36</v>
      </c>
    </row>
    <row r="34" spans="1:40" x14ac:dyDescent="0.25">
      <c r="A34" s="19" t="s">
        <v>59</v>
      </c>
      <c r="B34" s="19">
        <v>1</v>
      </c>
      <c r="C34" s="19">
        <v>25800</v>
      </c>
      <c r="D34" s="12">
        <v>2</v>
      </c>
      <c r="E34" s="14">
        <v>11348</v>
      </c>
      <c r="F34" s="12">
        <v>12</v>
      </c>
      <c r="G34" s="12">
        <v>120765.6</v>
      </c>
      <c r="H34" s="12"/>
      <c r="I34" s="12"/>
      <c r="J34" s="12"/>
      <c r="K34" s="12"/>
      <c r="L34" s="12">
        <v>105</v>
      </c>
      <c r="M34" s="12">
        <v>57000</v>
      </c>
      <c r="N34" s="12"/>
      <c r="O34" s="12"/>
      <c r="P34" s="12">
        <v>1</v>
      </c>
      <c r="Q34" s="12">
        <v>6856.8</v>
      </c>
      <c r="R34" s="12">
        <v>16.600000000000001</v>
      </c>
      <c r="S34" s="12">
        <v>319.94</v>
      </c>
      <c r="T34" s="12"/>
      <c r="U34" s="12"/>
      <c r="V34" s="12"/>
      <c r="W34" s="12">
        <v>2462.59</v>
      </c>
      <c r="X34" s="16"/>
      <c r="Y34" s="14">
        <v>22510</v>
      </c>
      <c r="Z34" s="16"/>
      <c r="AA34" s="14">
        <v>4196</v>
      </c>
      <c r="AB34" s="16"/>
      <c r="AC34" s="14">
        <v>31558.98</v>
      </c>
      <c r="AD34" s="16"/>
      <c r="AE34" s="14"/>
      <c r="AF34" s="16"/>
      <c r="AG34" s="16"/>
      <c r="AH34" s="16"/>
      <c r="AI34" s="16"/>
      <c r="AJ34" s="16"/>
      <c r="AK34" s="12">
        <v>20866.68</v>
      </c>
      <c r="AL34" s="16"/>
      <c r="AM34" s="12"/>
      <c r="AN34" s="24">
        <f t="shared" si="0"/>
        <v>303684.58999999997</v>
      </c>
    </row>
    <row r="35" spans="1:40" x14ac:dyDescent="0.25">
      <c r="A35" s="19" t="s">
        <v>50</v>
      </c>
      <c r="B35" s="19"/>
      <c r="C35" s="19"/>
      <c r="D35" s="12">
        <v>1</v>
      </c>
      <c r="E35" s="14">
        <v>12460</v>
      </c>
      <c r="F35" s="12">
        <v>13</v>
      </c>
      <c r="G35" s="12">
        <v>140529.4</v>
      </c>
      <c r="H35" s="12"/>
      <c r="I35" s="12"/>
      <c r="J35" s="12">
        <v>1</v>
      </c>
      <c r="K35" s="12">
        <v>2450</v>
      </c>
      <c r="L35" s="12">
        <v>116</v>
      </c>
      <c r="M35" s="12">
        <v>142558.39999999999</v>
      </c>
      <c r="N35" s="12"/>
      <c r="O35" s="12"/>
      <c r="P35" s="12">
        <v>1</v>
      </c>
      <c r="Q35" s="12">
        <v>6856.8</v>
      </c>
      <c r="R35" s="12">
        <v>16.600000000000001</v>
      </c>
      <c r="S35" s="12">
        <v>319.94</v>
      </c>
      <c r="T35" s="12"/>
      <c r="U35" s="12"/>
      <c r="V35" s="12"/>
      <c r="W35" s="12">
        <v>2794.91</v>
      </c>
      <c r="X35" s="16"/>
      <c r="Y35" s="14">
        <v>13293</v>
      </c>
      <c r="Z35" s="16"/>
      <c r="AA35" s="14">
        <v>13798.5</v>
      </c>
      <c r="AB35" s="16"/>
      <c r="AC35" s="14">
        <v>25476.67</v>
      </c>
      <c r="AD35" s="16"/>
      <c r="AE35" s="14"/>
      <c r="AF35" s="16"/>
      <c r="AG35" s="16"/>
      <c r="AH35" s="16"/>
      <c r="AI35" s="16"/>
      <c r="AJ35" s="16"/>
      <c r="AK35" s="12">
        <v>3866.68</v>
      </c>
      <c r="AL35" s="16"/>
      <c r="AM35" s="12"/>
      <c r="AN35" s="24">
        <f t="shared" si="0"/>
        <v>364404.29999999993</v>
      </c>
    </row>
    <row r="36" spans="1:40" x14ac:dyDescent="0.25">
      <c r="A36" s="12" t="s">
        <v>49</v>
      </c>
      <c r="B36" s="16">
        <v>2</v>
      </c>
      <c r="C36" s="12">
        <v>30058.13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>
        <v>1</v>
      </c>
      <c r="Q36" s="12">
        <v>6856.8</v>
      </c>
      <c r="R36" s="12"/>
      <c r="S36" s="12"/>
      <c r="T36" s="12"/>
      <c r="U36" s="12"/>
      <c r="V36" s="12"/>
      <c r="W36" s="12">
        <v>1989.79</v>
      </c>
      <c r="X36" s="16"/>
      <c r="Y36" s="14">
        <v>12541.8</v>
      </c>
      <c r="Z36" s="16"/>
      <c r="AA36" s="14">
        <v>2700</v>
      </c>
      <c r="AB36" s="16"/>
      <c r="AC36" s="14"/>
      <c r="AD36" s="16"/>
      <c r="AE36" s="14"/>
      <c r="AF36" s="16"/>
      <c r="AG36" s="16"/>
      <c r="AH36" s="16"/>
      <c r="AI36" s="16"/>
      <c r="AJ36" s="16"/>
      <c r="AK36" s="12"/>
      <c r="AL36" s="16"/>
      <c r="AM36" s="12"/>
      <c r="AN36" s="24">
        <f t="shared" si="0"/>
        <v>54146.520000000004</v>
      </c>
    </row>
    <row r="37" spans="1:40" x14ac:dyDescent="0.25">
      <c r="A37" s="19" t="s">
        <v>48</v>
      </c>
      <c r="B37" s="16"/>
      <c r="C37" s="12"/>
      <c r="D37" s="12">
        <v>1</v>
      </c>
      <c r="E37" s="14">
        <v>3290</v>
      </c>
      <c r="F37" s="12"/>
      <c r="G37" s="12"/>
      <c r="H37" s="12"/>
      <c r="I37" s="12"/>
      <c r="J37" s="12">
        <v>1</v>
      </c>
      <c r="K37" s="12">
        <v>1104</v>
      </c>
      <c r="L37" s="12">
        <v>15</v>
      </c>
      <c r="M37" s="12">
        <v>14220</v>
      </c>
      <c r="N37" s="12"/>
      <c r="O37" s="12"/>
      <c r="P37" s="12">
        <v>1</v>
      </c>
      <c r="Q37" s="12">
        <v>6856.8</v>
      </c>
      <c r="R37" s="12"/>
      <c r="S37" s="12"/>
      <c r="T37" s="12"/>
      <c r="U37" s="12">
        <v>2300</v>
      </c>
      <c r="V37" s="12"/>
      <c r="W37" s="12">
        <v>4188.95</v>
      </c>
      <c r="X37" s="16"/>
      <c r="Y37" s="14">
        <v>31709.439999999999</v>
      </c>
      <c r="Z37" s="12"/>
      <c r="AA37" s="14">
        <v>6564</v>
      </c>
      <c r="AB37" s="16"/>
      <c r="AC37" s="14">
        <v>14652.01</v>
      </c>
      <c r="AD37" s="16"/>
      <c r="AE37" s="14"/>
      <c r="AF37" s="16"/>
      <c r="AG37" s="16"/>
      <c r="AH37" s="16"/>
      <c r="AI37" s="16"/>
      <c r="AJ37" s="16"/>
      <c r="AK37" s="14">
        <v>2550</v>
      </c>
      <c r="AL37" s="16"/>
      <c r="AM37" s="12"/>
      <c r="AN37" s="24">
        <f t="shared" si="0"/>
        <v>87435.199999999997</v>
      </c>
    </row>
    <row r="38" spans="1:40" x14ac:dyDescent="0.25">
      <c r="A38" s="20" t="s">
        <v>40</v>
      </c>
      <c r="B38" s="33">
        <f>SUM(B34:B37)</f>
        <v>3</v>
      </c>
      <c r="C38" s="33">
        <f t="shared" ref="C38:AM38" si="4">SUM(C34:C37)</f>
        <v>55858.130000000005</v>
      </c>
      <c r="D38" s="33">
        <f t="shared" si="4"/>
        <v>4</v>
      </c>
      <c r="E38" s="33">
        <f t="shared" si="4"/>
        <v>27098</v>
      </c>
      <c r="F38" s="33">
        <f t="shared" si="4"/>
        <v>25</v>
      </c>
      <c r="G38" s="33">
        <f t="shared" si="4"/>
        <v>261295</v>
      </c>
      <c r="H38" s="33">
        <f t="shared" si="4"/>
        <v>0</v>
      </c>
      <c r="I38" s="33">
        <f t="shared" si="4"/>
        <v>0</v>
      </c>
      <c r="J38" s="33">
        <f t="shared" si="4"/>
        <v>2</v>
      </c>
      <c r="K38" s="33">
        <f t="shared" si="4"/>
        <v>3554</v>
      </c>
      <c r="L38" s="33">
        <f t="shared" si="4"/>
        <v>236</v>
      </c>
      <c r="M38" s="33">
        <f t="shared" si="4"/>
        <v>213778.4</v>
      </c>
      <c r="N38" s="33">
        <f t="shared" si="4"/>
        <v>0</v>
      </c>
      <c r="O38" s="33">
        <f t="shared" si="4"/>
        <v>0</v>
      </c>
      <c r="P38" s="33">
        <f t="shared" si="4"/>
        <v>4</v>
      </c>
      <c r="Q38" s="33">
        <f t="shared" si="4"/>
        <v>27427.200000000001</v>
      </c>
      <c r="R38" s="33">
        <f t="shared" si="4"/>
        <v>33.200000000000003</v>
      </c>
      <c r="S38" s="33">
        <f t="shared" si="4"/>
        <v>639.88</v>
      </c>
      <c r="T38" s="33">
        <f t="shared" si="4"/>
        <v>0</v>
      </c>
      <c r="U38" s="33">
        <f t="shared" si="4"/>
        <v>2300</v>
      </c>
      <c r="V38" s="33">
        <f t="shared" si="4"/>
        <v>0</v>
      </c>
      <c r="W38" s="33">
        <f t="shared" si="4"/>
        <v>11436.24</v>
      </c>
      <c r="X38" s="33">
        <f t="shared" si="4"/>
        <v>0</v>
      </c>
      <c r="Y38" s="33">
        <f t="shared" si="4"/>
        <v>80054.240000000005</v>
      </c>
      <c r="Z38" s="33">
        <f t="shared" si="4"/>
        <v>0</v>
      </c>
      <c r="AA38" s="33">
        <f t="shared" si="4"/>
        <v>27258.5</v>
      </c>
      <c r="AB38" s="33">
        <f t="shared" si="4"/>
        <v>0</v>
      </c>
      <c r="AC38" s="33">
        <f t="shared" si="4"/>
        <v>71687.659999999989</v>
      </c>
      <c r="AD38" s="33">
        <f t="shared" si="4"/>
        <v>0</v>
      </c>
      <c r="AE38" s="33">
        <f t="shared" si="4"/>
        <v>0</v>
      </c>
      <c r="AF38" s="33">
        <f t="shared" si="4"/>
        <v>0</v>
      </c>
      <c r="AG38" s="33">
        <f t="shared" si="4"/>
        <v>0</v>
      </c>
      <c r="AH38" s="33">
        <f t="shared" si="4"/>
        <v>0</v>
      </c>
      <c r="AI38" s="33">
        <f t="shared" si="4"/>
        <v>0</v>
      </c>
      <c r="AJ38" s="33">
        <f t="shared" si="4"/>
        <v>0</v>
      </c>
      <c r="AK38" s="33">
        <f t="shared" si="4"/>
        <v>27283.360000000001</v>
      </c>
      <c r="AL38" s="33">
        <f t="shared" si="4"/>
        <v>0</v>
      </c>
      <c r="AM38" s="33">
        <f t="shared" si="4"/>
        <v>0</v>
      </c>
      <c r="AN38" s="41">
        <f t="shared" si="0"/>
        <v>809670.61</v>
      </c>
    </row>
    <row r="39" spans="1:40" x14ac:dyDescent="0.25">
      <c r="A39" s="19" t="s">
        <v>61</v>
      </c>
      <c r="B39" s="16"/>
      <c r="C39" s="12"/>
      <c r="D39" s="12"/>
      <c r="E39" s="14"/>
      <c r="F39" s="12">
        <v>10</v>
      </c>
      <c r="G39" s="12">
        <v>66744.800000000003</v>
      </c>
      <c r="H39" s="12">
        <v>1</v>
      </c>
      <c r="I39" s="12">
        <v>11034</v>
      </c>
      <c r="J39" s="12"/>
      <c r="K39" s="12"/>
      <c r="L39" s="12">
        <v>37</v>
      </c>
      <c r="M39" s="12">
        <v>42996</v>
      </c>
      <c r="N39" s="12"/>
      <c r="O39" s="12"/>
      <c r="P39" s="12">
        <v>1</v>
      </c>
      <c r="Q39" s="12">
        <v>6856.8</v>
      </c>
      <c r="R39" s="12">
        <v>16.600000000000001</v>
      </c>
      <c r="S39" s="12">
        <v>319.94</v>
      </c>
      <c r="T39" s="12"/>
      <c r="U39" s="12"/>
      <c r="V39" s="12"/>
      <c r="W39" s="12">
        <v>2461.3000000000002</v>
      </c>
      <c r="X39" s="16"/>
      <c r="Y39" s="14">
        <v>15269.44</v>
      </c>
      <c r="Z39" s="12"/>
      <c r="AA39" s="14">
        <v>10714.4</v>
      </c>
      <c r="AB39" s="16"/>
      <c r="AC39" s="14">
        <v>16243.25</v>
      </c>
      <c r="AD39" s="16"/>
      <c r="AE39" s="14"/>
      <c r="AF39" s="16"/>
      <c r="AG39" s="16"/>
      <c r="AH39" s="16"/>
      <c r="AI39" s="16"/>
      <c r="AJ39" s="16"/>
      <c r="AK39" s="14">
        <v>25398.880000000001</v>
      </c>
      <c r="AL39" s="16"/>
      <c r="AM39" s="12">
        <v>2520</v>
      </c>
      <c r="AN39" s="24">
        <f t="shared" si="0"/>
        <v>200558.81</v>
      </c>
    </row>
    <row r="40" spans="1:40" x14ac:dyDescent="0.25">
      <c r="A40" s="20" t="s">
        <v>40</v>
      </c>
      <c r="B40" s="17"/>
      <c r="C40" s="33"/>
      <c r="D40" s="33"/>
      <c r="E40" s="40"/>
      <c r="F40" s="33">
        <f>SUM(F39)</f>
        <v>10</v>
      </c>
      <c r="G40" s="33">
        <f>SUM(G39)</f>
        <v>66744.800000000003</v>
      </c>
      <c r="H40" s="33">
        <f t="shared" ref="H40:AM40" si="5">SUM(H39)</f>
        <v>1</v>
      </c>
      <c r="I40" s="33">
        <f t="shared" si="5"/>
        <v>11034</v>
      </c>
      <c r="J40" s="33">
        <f t="shared" si="5"/>
        <v>0</v>
      </c>
      <c r="K40" s="33">
        <f t="shared" si="5"/>
        <v>0</v>
      </c>
      <c r="L40" s="33">
        <f t="shared" si="5"/>
        <v>37</v>
      </c>
      <c r="M40" s="33">
        <f t="shared" si="5"/>
        <v>42996</v>
      </c>
      <c r="N40" s="33">
        <f t="shared" si="5"/>
        <v>0</v>
      </c>
      <c r="O40" s="33">
        <f t="shared" si="5"/>
        <v>0</v>
      </c>
      <c r="P40" s="33">
        <f t="shared" si="5"/>
        <v>1</v>
      </c>
      <c r="Q40" s="33">
        <f t="shared" si="5"/>
        <v>6856.8</v>
      </c>
      <c r="R40" s="33">
        <f t="shared" si="5"/>
        <v>16.600000000000001</v>
      </c>
      <c r="S40" s="33">
        <f t="shared" si="5"/>
        <v>319.94</v>
      </c>
      <c r="T40" s="33">
        <f t="shared" si="5"/>
        <v>0</v>
      </c>
      <c r="U40" s="33">
        <f t="shared" si="5"/>
        <v>0</v>
      </c>
      <c r="V40" s="33">
        <f t="shared" si="5"/>
        <v>0</v>
      </c>
      <c r="W40" s="33">
        <f t="shared" si="5"/>
        <v>2461.3000000000002</v>
      </c>
      <c r="X40" s="33">
        <f t="shared" si="5"/>
        <v>0</v>
      </c>
      <c r="Y40" s="33">
        <f t="shared" si="5"/>
        <v>15269.44</v>
      </c>
      <c r="Z40" s="33">
        <f t="shared" si="5"/>
        <v>0</v>
      </c>
      <c r="AA40" s="33">
        <f t="shared" si="5"/>
        <v>10714.4</v>
      </c>
      <c r="AB40" s="33">
        <f t="shared" si="5"/>
        <v>0</v>
      </c>
      <c r="AC40" s="33">
        <f t="shared" si="5"/>
        <v>16243.25</v>
      </c>
      <c r="AD40" s="33">
        <f t="shared" si="5"/>
        <v>0</v>
      </c>
      <c r="AE40" s="33">
        <f t="shared" si="5"/>
        <v>0</v>
      </c>
      <c r="AF40" s="33">
        <f t="shared" si="5"/>
        <v>0</v>
      </c>
      <c r="AG40" s="33">
        <f t="shared" si="5"/>
        <v>0</v>
      </c>
      <c r="AH40" s="33">
        <f t="shared" si="5"/>
        <v>0</v>
      </c>
      <c r="AI40" s="33">
        <f t="shared" si="5"/>
        <v>0</v>
      </c>
      <c r="AJ40" s="33">
        <f t="shared" si="5"/>
        <v>0</v>
      </c>
      <c r="AK40" s="33">
        <f t="shared" si="5"/>
        <v>25398.880000000001</v>
      </c>
      <c r="AL40" s="33">
        <f t="shared" si="5"/>
        <v>0</v>
      </c>
      <c r="AM40" s="33">
        <f t="shared" si="5"/>
        <v>2520</v>
      </c>
      <c r="AN40" s="41">
        <f t="shared" si="0"/>
        <v>200558.81</v>
      </c>
    </row>
    <row r="41" spans="1:40" x14ac:dyDescent="0.25">
      <c r="A41" s="20" t="s">
        <v>63</v>
      </c>
      <c r="B41" s="17">
        <f>B24+B29+B33+B38+B40</f>
        <v>20</v>
      </c>
      <c r="C41" s="17">
        <f t="shared" ref="C41:AN41" si="6">C24+C29+C33+C38+C40</f>
        <v>572994.47</v>
      </c>
      <c r="D41" s="17">
        <f t="shared" si="6"/>
        <v>63</v>
      </c>
      <c r="E41" s="17">
        <f t="shared" si="6"/>
        <v>473328.35999999993</v>
      </c>
      <c r="F41" s="17">
        <f t="shared" si="6"/>
        <v>104</v>
      </c>
      <c r="G41" s="17">
        <f t="shared" si="6"/>
        <v>965574.60000000009</v>
      </c>
      <c r="H41" s="17">
        <f t="shared" si="6"/>
        <v>9</v>
      </c>
      <c r="I41" s="17">
        <f t="shared" si="6"/>
        <v>101088</v>
      </c>
      <c r="J41" s="17">
        <f t="shared" si="6"/>
        <v>9</v>
      </c>
      <c r="K41" s="17">
        <f t="shared" si="6"/>
        <v>27060</v>
      </c>
      <c r="L41" s="17">
        <f t="shared" si="6"/>
        <v>2408</v>
      </c>
      <c r="M41" s="17">
        <f t="shared" si="6"/>
        <v>2369981.7999999998</v>
      </c>
      <c r="N41" s="17">
        <f t="shared" si="6"/>
        <v>18</v>
      </c>
      <c r="O41" s="17">
        <f t="shared" si="6"/>
        <v>3460.5</v>
      </c>
      <c r="P41" s="17">
        <f t="shared" si="6"/>
        <v>33</v>
      </c>
      <c r="Q41" s="17">
        <f t="shared" si="6"/>
        <v>199680.40000000002</v>
      </c>
      <c r="R41" s="17">
        <f t="shared" si="6"/>
        <v>1678.3</v>
      </c>
      <c r="S41" s="17">
        <f t="shared" si="6"/>
        <v>27293.759999999995</v>
      </c>
      <c r="T41" s="17">
        <f t="shared" si="6"/>
        <v>0</v>
      </c>
      <c r="U41" s="17">
        <f t="shared" si="6"/>
        <v>3200</v>
      </c>
      <c r="V41" s="17">
        <f t="shared" si="6"/>
        <v>0</v>
      </c>
      <c r="W41" s="17">
        <f t="shared" si="6"/>
        <v>72349.209999999992</v>
      </c>
      <c r="X41" s="17">
        <f t="shared" si="6"/>
        <v>0</v>
      </c>
      <c r="Y41" s="17">
        <f t="shared" si="6"/>
        <v>1532204.8099999998</v>
      </c>
      <c r="Z41" s="17">
        <f t="shared" si="6"/>
        <v>0</v>
      </c>
      <c r="AA41" s="17">
        <f t="shared" si="6"/>
        <v>109902.9</v>
      </c>
      <c r="AB41" s="17">
        <f t="shared" si="6"/>
        <v>0</v>
      </c>
      <c r="AC41" s="17">
        <f t="shared" si="6"/>
        <v>1060640.4100000001</v>
      </c>
      <c r="AD41" s="17">
        <f t="shared" si="6"/>
        <v>7309</v>
      </c>
      <c r="AE41" s="17">
        <f t="shared" si="6"/>
        <v>367718.39</v>
      </c>
      <c r="AF41" s="17">
        <f t="shared" si="6"/>
        <v>122303</v>
      </c>
      <c r="AG41" s="17">
        <f t="shared" si="6"/>
        <v>255465.60000000003</v>
      </c>
      <c r="AH41" s="17">
        <f t="shared" si="6"/>
        <v>6007</v>
      </c>
      <c r="AI41" s="17">
        <f t="shared" si="6"/>
        <v>144168</v>
      </c>
      <c r="AJ41" s="17">
        <f t="shared" si="6"/>
        <v>0</v>
      </c>
      <c r="AK41" s="17">
        <f t="shared" si="6"/>
        <v>136823.97</v>
      </c>
      <c r="AL41" s="17">
        <f t="shared" si="6"/>
        <v>0</v>
      </c>
      <c r="AM41" s="17">
        <f t="shared" si="6"/>
        <v>6284</v>
      </c>
      <c r="AN41" s="17">
        <f t="shared" si="6"/>
        <v>8429219.1799999997</v>
      </c>
    </row>
  </sheetData>
  <mergeCells count="20">
    <mergeCell ref="X4:Y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L4:AM4"/>
    <mergeCell ref="AN4:AN5"/>
    <mergeCell ref="Z4:AA4"/>
    <mergeCell ref="AB4:AC4"/>
    <mergeCell ref="AD4:AE4"/>
    <mergeCell ref="AF4:AG4"/>
    <mergeCell ref="AH4:AI4"/>
    <mergeCell ref="AJ4:AK4"/>
  </mergeCells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Bunuri donate</vt:lpstr>
      <vt:lpstr>Procurari din buget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2022-02-01T14:19:23Z</dcterms:modified>
</cp:coreProperties>
</file>