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Лист1!$A$1:$J$46</definedName>
  </definedNames>
  <calcPr calcId="145621"/>
</workbook>
</file>

<file path=xl/calcChain.xml><?xml version="1.0" encoding="utf-8"?>
<calcChain xmlns="http://schemas.openxmlformats.org/spreadsheetml/2006/main">
  <c r="I38" i="1" l="1"/>
  <c r="G38" i="1"/>
  <c r="E38" i="1"/>
  <c r="C38" i="1"/>
  <c r="B38" i="1"/>
  <c r="B35" i="1"/>
  <c r="C35" i="1"/>
  <c r="E35" i="1"/>
  <c r="F35" i="1" s="1"/>
  <c r="G35" i="1"/>
  <c r="I35" i="1"/>
  <c r="J35" i="1" s="1"/>
  <c r="J37" i="1"/>
  <c r="H37" i="1"/>
  <c r="F37" i="1"/>
  <c r="D37" i="1"/>
  <c r="J38" i="1" l="1"/>
  <c r="H35" i="1"/>
  <c r="D35" i="1"/>
  <c r="D38" i="1"/>
  <c r="F38" i="1"/>
  <c r="H38" i="1"/>
  <c r="H10" i="1"/>
  <c r="F10" i="1"/>
  <c r="D10" i="1"/>
  <c r="J10" i="1" s="1"/>
  <c r="J23" i="1" l="1"/>
  <c r="H23" i="1"/>
  <c r="F23" i="1"/>
  <c r="D23" i="1"/>
  <c r="H13" i="1" l="1"/>
  <c r="F13" i="1"/>
  <c r="D13" i="1"/>
  <c r="J17" i="1" l="1"/>
  <c r="F17" i="1"/>
  <c r="D17" i="1"/>
  <c r="H17" i="1" s="1"/>
  <c r="C32" i="1" l="1"/>
  <c r="C30" i="1"/>
  <c r="C27" i="1"/>
  <c r="C18" i="1"/>
  <c r="B18" i="1"/>
  <c r="I21" i="1" l="1"/>
  <c r="G21" i="1"/>
  <c r="E21" i="1"/>
  <c r="C24" i="1"/>
  <c r="B24" i="1"/>
  <c r="C21" i="1"/>
  <c r="B21" i="1"/>
  <c r="J12" i="1" l="1"/>
  <c r="H12" i="1"/>
  <c r="F12" i="1"/>
  <c r="D12" i="1"/>
  <c r="J34" i="1" l="1"/>
  <c r="H34" i="1"/>
  <c r="F34" i="1"/>
  <c r="D34" i="1"/>
  <c r="I15" i="1" l="1"/>
  <c r="G15" i="1"/>
  <c r="E15" i="1"/>
  <c r="C15" i="1"/>
  <c r="H8" i="1" l="1"/>
  <c r="H7" i="1"/>
  <c r="F8" i="1"/>
  <c r="F7" i="1"/>
  <c r="D8" i="1"/>
  <c r="J8" i="1" s="1"/>
  <c r="D7" i="1"/>
  <c r="J7" i="1" s="1"/>
  <c r="J20" i="1" l="1"/>
  <c r="H20" i="1"/>
  <c r="F20" i="1"/>
  <c r="D20" i="1"/>
  <c r="J11" i="1" l="1"/>
  <c r="F6" i="1"/>
  <c r="D9" i="1"/>
  <c r="J9" i="1" s="1"/>
  <c r="F11" i="1"/>
  <c r="F9" i="1"/>
  <c r="H9" i="1"/>
  <c r="J6" i="1"/>
  <c r="H6" i="1"/>
  <c r="D6" i="1"/>
  <c r="E18" i="1"/>
  <c r="G18" i="1"/>
  <c r="I18" i="1"/>
  <c r="J14" i="1"/>
  <c r="F14" i="1"/>
  <c r="D14" i="1"/>
  <c r="H14" i="1" s="1"/>
  <c r="H11" i="1"/>
  <c r="D11" i="1"/>
  <c r="E32" i="1"/>
  <c r="G32" i="1"/>
  <c r="E30" i="1"/>
  <c r="G30" i="1"/>
  <c r="E27" i="1"/>
  <c r="G27" i="1"/>
  <c r="E24" i="1"/>
  <c r="G24" i="1"/>
  <c r="I32" i="1"/>
  <c r="I30" i="1"/>
  <c r="I27" i="1"/>
  <c r="I24" i="1"/>
  <c r="J36" i="1"/>
  <c r="J33" i="1"/>
  <c r="J31" i="1"/>
  <c r="J29" i="1"/>
  <c r="J28" i="1"/>
  <c r="J26" i="1"/>
  <c r="J25" i="1"/>
  <c r="J22" i="1"/>
  <c r="J19" i="1"/>
  <c r="J16" i="1"/>
  <c r="H36" i="1"/>
  <c r="H33" i="1"/>
  <c r="H31" i="1"/>
  <c r="H29" i="1"/>
  <c r="H28" i="1"/>
  <c r="H26" i="1"/>
  <c r="H25" i="1"/>
  <c r="H22" i="1"/>
  <c r="H19" i="1"/>
  <c r="F36" i="1"/>
  <c r="F33" i="1"/>
  <c r="F31" i="1"/>
  <c r="F29" i="1"/>
  <c r="F28" i="1"/>
  <c r="F26" i="1"/>
  <c r="F25" i="1"/>
  <c r="F22" i="1"/>
  <c r="F19" i="1"/>
  <c r="F16" i="1"/>
  <c r="D36" i="1"/>
  <c r="D33" i="1"/>
  <c r="D31" i="1"/>
  <c r="D29" i="1"/>
  <c r="D28" i="1"/>
  <c r="D26" i="1"/>
  <c r="D25" i="1"/>
  <c r="D22" i="1"/>
  <c r="D19" i="1"/>
  <c r="D16" i="1"/>
  <c r="H16" i="1" s="1"/>
  <c r="B32" i="1"/>
  <c r="B30" i="1"/>
  <c r="B27" i="1"/>
  <c r="B15" i="1" l="1"/>
  <c r="B39" i="1" l="1"/>
  <c r="D15" i="1"/>
  <c r="H15" i="1"/>
  <c r="J15" i="1"/>
  <c r="I39" i="1"/>
  <c r="G39" i="1"/>
  <c r="F15" i="1"/>
  <c r="D18" i="1"/>
  <c r="E39" i="1"/>
  <c r="C39" i="1" l="1"/>
  <c r="D39" i="1" s="1"/>
  <c r="J39" i="1"/>
  <c r="J18" i="1"/>
  <c r="H39" i="1"/>
  <c r="H18" i="1"/>
  <c r="F39" i="1"/>
  <c r="F18" i="1"/>
  <c r="D21" i="1"/>
  <c r="J21" i="1" l="1"/>
  <c r="H21" i="1"/>
  <c r="F21" i="1"/>
  <c r="D24" i="1"/>
  <c r="J24" i="1" l="1"/>
  <c r="H24" i="1"/>
  <c r="F24" i="1"/>
  <c r="D27" i="1"/>
  <c r="B40" i="1"/>
  <c r="J27" i="1" l="1"/>
  <c r="I40" i="1"/>
  <c r="H27" i="1"/>
  <c r="G40" i="1"/>
  <c r="F27" i="1"/>
  <c r="D30" i="1"/>
  <c r="E40" i="1"/>
  <c r="B41" i="1"/>
  <c r="C40" i="1" l="1"/>
  <c r="D40" i="1" s="1"/>
  <c r="J40" i="1"/>
  <c r="I41" i="1"/>
  <c r="J41" i="1" s="1"/>
  <c r="J30" i="1"/>
  <c r="H40" i="1"/>
  <c r="G41" i="1"/>
  <c r="H41" i="1" s="1"/>
  <c r="H30" i="1"/>
  <c r="F40" i="1"/>
  <c r="F30" i="1"/>
  <c r="D32" i="1"/>
  <c r="B42" i="1"/>
  <c r="J32" i="1" l="1"/>
  <c r="I42" i="1"/>
  <c r="J42" i="1" s="1"/>
  <c r="H32" i="1"/>
  <c r="G42" i="1"/>
  <c r="H42" i="1" s="1"/>
  <c r="F32" i="1"/>
  <c r="E41" i="1" l="1"/>
  <c r="C41" i="1" s="1"/>
  <c r="D41" i="1" s="1"/>
  <c r="F41" i="1" l="1"/>
  <c r="E42" i="1"/>
  <c r="F42" i="1" l="1"/>
  <c r="C42" i="1"/>
  <c r="D42" i="1" s="1"/>
</calcChain>
</file>

<file path=xl/sharedStrings.xml><?xml version="1.0" encoding="utf-8"?>
<sst xmlns="http://schemas.openxmlformats.org/spreadsheetml/2006/main" count="56" uniqueCount="50">
  <si>
    <t>класс</t>
  </si>
  <si>
    <t>пропуски</t>
  </si>
  <si>
    <t>всего</t>
  </si>
  <si>
    <t>на 1 уч</t>
  </si>
  <si>
    <t>из них</t>
  </si>
  <si>
    <t>у</t>
  </si>
  <si>
    <t>б</t>
  </si>
  <si>
    <t>н</t>
  </si>
  <si>
    <t>н.ш</t>
  </si>
  <si>
    <t>5а</t>
  </si>
  <si>
    <t>5-ые</t>
  </si>
  <si>
    <t>6а</t>
  </si>
  <si>
    <t>6-ые</t>
  </si>
  <si>
    <t>7а</t>
  </si>
  <si>
    <t>7б</t>
  </si>
  <si>
    <t>7-ые</t>
  </si>
  <si>
    <t>8а</t>
  </si>
  <si>
    <t>8б</t>
  </si>
  <si>
    <t>8-ые</t>
  </si>
  <si>
    <t>9а</t>
  </si>
  <si>
    <t>9б</t>
  </si>
  <si>
    <t>9-ые</t>
  </si>
  <si>
    <t>10а</t>
  </si>
  <si>
    <t>10-ые</t>
  </si>
  <si>
    <t>11а</t>
  </si>
  <si>
    <t>11-ые</t>
  </si>
  <si>
    <t>12-ые</t>
  </si>
  <si>
    <t>5- 9 кл</t>
  </si>
  <si>
    <t>10-12кл</t>
  </si>
  <si>
    <t>1-12кл</t>
  </si>
  <si>
    <t>кол-во уч-ся</t>
  </si>
  <si>
    <t xml:space="preserve"> </t>
  </si>
  <si>
    <t>6Б</t>
  </si>
  <si>
    <t>1б</t>
  </si>
  <si>
    <t>2а</t>
  </si>
  <si>
    <t>2б</t>
  </si>
  <si>
    <t>1а</t>
  </si>
  <si>
    <t>11Б</t>
  </si>
  <si>
    <t>5б</t>
  </si>
  <si>
    <t>4б</t>
  </si>
  <si>
    <t>3б</t>
  </si>
  <si>
    <t>12а</t>
  </si>
  <si>
    <t>Зам.директора  ТЛ "Dacia"          Рыбак Л.Л.</t>
  </si>
  <si>
    <t xml:space="preserve">             </t>
  </si>
  <si>
    <t>3а</t>
  </si>
  <si>
    <t xml:space="preserve"> Теоретический лицей  "DACIA"</t>
  </si>
  <si>
    <r>
      <t xml:space="preserve">Анализ посещаемости учащихся 2020-2021уч.год   </t>
    </r>
    <r>
      <rPr>
        <i/>
        <sz val="14"/>
        <color theme="1"/>
        <rFont val="Cambria"/>
        <family val="1"/>
        <charset val="204"/>
        <scheme val="major"/>
      </rPr>
      <t>( 1семестр)</t>
    </r>
    <r>
      <rPr>
        <b/>
        <i/>
        <sz val="14"/>
        <color theme="1"/>
        <rFont val="Cambria"/>
        <family val="1"/>
        <charset val="204"/>
        <scheme val="major"/>
      </rPr>
      <t xml:space="preserve"> </t>
    </r>
  </si>
  <si>
    <t>4a</t>
  </si>
  <si>
    <t>4в</t>
  </si>
  <si>
    <t>12б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</si>
</sst>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4"/>
      <color theme="1"/>
      <name val="Cambria"/>
      <family val="1"/>
      <charset val="204"/>
      <scheme val="major"/>
    </font>
    <font>
      <i/>
      <sz val="14"/>
      <color theme="1"/>
      <name val="Cambria"/>
      <family val="1"/>
      <charset val="204"/>
      <scheme val="maj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0" fontId="0" fillId="0" borderId="11" xfId="0" applyBorder="1"/>
    <xf numFmtId="0" fontId="1" fillId="0" borderId="10" xfId="0" applyFont="1" applyBorder="1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4" fillId="2" borderId="25" xfId="0" applyFont="1" applyFill="1" applyBorder="1"/>
    <xf numFmtId="0" fontId="4" fillId="2" borderId="12" xfId="0" applyFont="1" applyFill="1" applyBorder="1"/>
    <xf numFmtId="0" fontId="4" fillId="2" borderId="8" xfId="0" applyFont="1" applyFill="1" applyBorder="1"/>
    <xf numFmtId="16" fontId="4" fillId="2" borderId="20" xfId="0" applyNumberFormat="1" applyFont="1" applyFill="1" applyBorder="1"/>
    <xf numFmtId="0" fontId="4" fillId="2" borderId="20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5" fillId="2" borderId="2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" fontId="0" fillId="2" borderId="26" xfId="0" applyNumberFormat="1" applyFill="1" applyBorder="1" applyAlignment="1"/>
    <xf numFmtId="0" fontId="0" fillId="2" borderId="26" xfId="0" applyFill="1" applyBorder="1" applyAlignment="1"/>
    <xf numFmtId="0" fontId="0" fillId="2" borderId="0" xfId="0" applyFill="1"/>
    <xf numFmtId="0" fontId="2" fillId="3" borderId="0" xfId="0" applyFont="1" applyFill="1"/>
    <xf numFmtId="0" fontId="9" fillId="0" borderId="0" xfId="0" applyFont="1"/>
    <xf numFmtId="0" fontId="4" fillId="2" borderId="32" xfId="0" applyFont="1" applyFill="1" applyBorder="1"/>
    <xf numFmtId="0" fontId="4" fillId="2" borderId="33" xfId="0" applyFont="1" applyFill="1" applyBorder="1"/>
    <xf numFmtId="0" fontId="5" fillId="2" borderId="34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right"/>
    </xf>
    <xf numFmtId="0" fontId="2" fillId="3" borderId="25" xfId="0" applyFont="1" applyFill="1" applyBorder="1"/>
    <xf numFmtId="0" fontId="2" fillId="3" borderId="17" xfId="0" applyFont="1" applyFill="1" applyBorder="1"/>
    <xf numFmtId="0" fontId="2" fillId="3" borderId="12" xfId="0" applyFont="1" applyFill="1" applyBorder="1"/>
    <xf numFmtId="0" fontId="2" fillId="3" borderId="8" xfId="0" applyFont="1" applyFill="1" applyBorder="1"/>
    <xf numFmtId="0" fontId="2" fillId="3" borderId="19" xfId="0" applyFont="1" applyFill="1" applyBorder="1" applyAlignment="1">
      <alignment horizontal="left"/>
    </xf>
    <xf numFmtId="0" fontId="2" fillId="3" borderId="35" xfId="0" applyFont="1" applyFill="1" applyBorder="1"/>
    <xf numFmtId="0" fontId="2" fillId="3" borderId="36" xfId="0" applyFont="1" applyFill="1" applyBorder="1"/>
    <xf numFmtId="0" fontId="2" fillId="3" borderId="25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2" fillId="3" borderId="18" xfId="0" applyFont="1" applyFill="1" applyBorder="1"/>
    <xf numFmtId="0" fontId="2" fillId="3" borderId="13" xfId="0" applyFont="1" applyFill="1" applyBorder="1"/>
    <xf numFmtId="0" fontId="2" fillId="3" borderId="20" xfId="0" applyFont="1" applyFill="1" applyBorder="1"/>
    <xf numFmtId="0" fontId="2" fillId="3" borderId="14" xfId="0" applyFont="1" applyFill="1" applyBorder="1"/>
    <xf numFmtId="0" fontId="2" fillId="3" borderId="27" xfId="0" applyFont="1" applyFill="1" applyBorder="1"/>
    <xf numFmtId="0" fontId="2" fillId="3" borderId="0" xfId="0" applyFont="1" applyFill="1" applyBorder="1"/>
    <xf numFmtId="0" fontId="2" fillId="3" borderId="28" xfId="0" applyFont="1" applyFill="1" applyBorder="1"/>
    <xf numFmtId="0" fontId="2" fillId="3" borderId="21" xfId="0" applyFont="1" applyFill="1" applyBorder="1"/>
    <xf numFmtId="0" fontId="2" fillId="3" borderId="31" xfId="0" applyFont="1" applyFill="1" applyBorder="1"/>
    <xf numFmtId="0" fontId="2" fillId="3" borderId="22" xfId="0" applyFont="1" applyFill="1" applyBorder="1" applyAlignment="1">
      <alignment horizontal="left"/>
    </xf>
    <xf numFmtId="0" fontId="2" fillId="3" borderId="23" xfId="0" applyFont="1" applyFill="1" applyBorder="1"/>
    <xf numFmtId="0" fontId="2" fillId="3" borderId="24" xfId="0" applyFont="1" applyFill="1" applyBorder="1"/>
    <xf numFmtId="0" fontId="2" fillId="3" borderId="22" xfId="0" applyFont="1" applyFill="1" applyBorder="1"/>
    <xf numFmtId="0" fontId="2" fillId="3" borderId="7" xfId="0" applyFont="1" applyFill="1" applyBorder="1"/>
    <xf numFmtId="0" fontId="2" fillId="3" borderId="2" xfId="0" applyFont="1" applyFill="1" applyBorder="1"/>
    <xf numFmtId="1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view="pageBreakPreview" zoomScale="98" zoomScaleSheetLayoutView="98" workbookViewId="0">
      <selection activeCell="L15" sqref="L15"/>
    </sheetView>
  </sheetViews>
  <sheetFormatPr defaultRowHeight="15" x14ac:dyDescent="0.25"/>
  <cols>
    <col min="1" max="1" width="8.5703125" customWidth="1"/>
    <col min="2" max="2" width="8" customWidth="1"/>
    <col min="3" max="3" width="8.28515625" customWidth="1"/>
    <col min="4" max="4" width="7.42578125" customWidth="1"/>
    <col min="5" max="5" width="9.5703125" customWidth="1"/>
    <col min="6" max="6" width="12.28515625" bestFit="1" customWidth="1"/>
    <col min="7" max="7" width="9.85546875" bestFit="1" customWidth="1"/>
    <col min="8" max="8" width="12.140625" bestFit="1" customWidth="1"/>
    <col min="9" max="9" width="9.42578125" bestFit="1" customWidth="1"/>
    <col min="10" max="10" width="12.28515625" bestFit="1" customWidth="1"/>
  </cols>
  <sheetData>
    <row r="1" spans="1:13" ht="21.75" customHeight="1" x14ac:dyDescent="0.3">
      <c r="A1" s="59" t="s">
        <v>46</v>
      </c>
      <c r="B1" s="59"/>
      <c r="C1" s="59"/>
      <c r="D1" s="59"/>
      <c r="E1" s="59"/>
      <c r="F1" s="59"/>
      <c r="G1" s="59"/>
      <c r="H1" s="59"/>
      <c r="I1" s="59"/>
      <c r="J1" s="28"/>
    </row>
    <row r="2" spans="1:13" ht="13.5" customHeight="1" x14ac:dyDescent="0.3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</row>
    <row r="3" spans="1:13" ht="15.75" thickBot="1" x14ac:dyDescent="0.3"/>
    <row r="4" spans="1:13" ht="15.75" thickBot="1" x14ac:dyDescent="0.3">
      <c r="A4" s="67" t="s">
        <v>0</v>
      </c>
      <c r="B4" s="65" t="s">
        <v>30</v>
      </c>
      <c r="C4" s="60" t="s">
        <v>1</v>
      </c>
      <c r="D4" s="61"/>
      <c r="E4" s="62" t="s">
        <v>4</v>
      </c>
      <c r="F4" s="63"/>
      <c r="G4" s="63"/>
      <c r="H4" s="63"/>
      <c r="I4" s="63"/>
      <c r="J4" s="64"/>
    </row>
    <row r="5" spans="1:13" ht="18.75" thickBot="1" x14ac:dyDescent="0.3">
      <c r="A5" s="68"/>
      <c r="B5" s="66"/>
      <c r="C5" s="1" t="s">
        <v>2</v>
      </c>
      <c r="D5" s="2" t="s">
        <v>3</v>
      </c>
      <c r="E5" s="3" t="s">
        <v>5</v>
      </c>
      <c r="F5" s="2" t="s">
        <v>3</v>
      </c>
      <c r="G5" s="3" t="s">
        <v>6</v>
      </c>
      <c r="H5" s="2" t="s">
        <v>3</v>
      </c>
      <c r="I5" s="3" t="s">
        <v>7</v>
      </c>
      <c r="J5" s="2" t="s">
        <v>3</v>
      </c>
    </row>
    <row r="6" spans="1:13" s="27" customFormat="1" ht="18" customHeight="1" x14ac:dyDescent="0.25">
      <c r="A6" s="37" t="s">
        <v>36</v>
      </c>
      <c r="B6" s="34">
        <v>30</v>
      </c>
      <c r="C6" s="38">
        <v>390</v>
      </c>
      <c r="D6" s="39">
        <f t="shared" ref="D6:D42" si="0">C6/B6</f>
        <v>13</v>
      </c>
      <c r="E6" s="35">
        <v>79</v>
      </c>
      <c r="F6" s="36">
        <f t="shared" ref="F6:H42" si="1">E6/B6</f>
        <v>2.6333333333333333</v>
      </c>
      <c r="G6" s="35">
        <v>311</v>
      </c>
      <c r="H6" s="36">
        <f t="shared" ref="H6:J42" si="2">G6/B6</f>
        <v>10.366666666666667</v>
      </c>
      <c r="I6" s="35">
        <v>0</v>
      </c>
      <c r="J6" s="36">
        <f t="shared" ref="J6" si="3">I6/B6</f>
        <v>0</v>
      </c>
      <c r="M6" s="27" t="s">
        <v>31</v>
      </c>
    </row>
    <row r="7" spans="1:13" s="27" customFormat="1" ht="18" customHeight="1" x14ac:dyDescent="0.25">
      <c r="A7" s="40" t="s">
        <v>33</v>
      </c>
      <c r="B7" s="34">
        <v>31</v>
      </c>
      <c r="C7" s="35">
        <v>301</v>
      </c>
      <c r="D7" s="36">
        <f t="shared" si="0"/>
        <v>9.7096774193548381</v>
      </c>
      <c r="E7" s="35">
        <v>0</v>
      </c>
      <c r="F7" s="36">
        <f t="shared" si="1"/>
        <v>0</v>
      </c>
      <c r="G7" s="35">
        <v>301</v>
      </c>
      <c r="H7" s="36">
        <f t="shared" si="2"/>
        <v>9.7096774193548381</v>
      </c>
      <c r="I7" s="35">
        <v>0</v>
      </c>
      <c r="J7" s="36">
        <f t="shared" si="2"/>
        <v>0</v>
      </c>
    </row>
    <row r="8" spans="1:13" s="27" customFormat="1" ht="18" customHeight="1" x14ac:dyDescent="0.25">
      <c r="A8" s="40" t="s">
        <v>34</v>
      </c>
      <c r="B8" s="34">
        <v>32</v>
      </c>
      <c r="C8" s="35">
        <v>822</v>
      </c>
      <c r="D8" s="36">
        <f t="shared" si="0"/>
        <v>25.6875</v>
      </c>
      <c r="E8" s="35">
        <v>0</v>
      </c>
      <c r="F8" s="36">
        <f t="shared" si="1"/>
        <v>0</v>
      </c>
      <c r="G8" s="35">
        <v>822</v>
      </c>
      <c r="H8" s="36">
        <f t="shared" si="2"/>
        <v>25.6875</v>
      </c>
      <c r="I8" s="35">
        <v>0</v>
      </c>
      <c r="J8" s="36">
        <f t="shared" si="2"/>
        <v>0</v>
      </c>
    </row>
    <row r="9" spans="1:13" s="27" customFormat="1" ht="18" customHeight="1" x14ac:dyDescent="0.25">
      <c r="A9" s="41" t="s">
        <v>35</v>
      </c>
      <c r="B9" s="42">
        <v>33</v>
      </c>
      <c r="C9" s="43">
        <v>985</v>
      </c>
      <c r="D9" s="36">
        <f t="shared" si="0"/>
        <v>29.848484848484848</v>
      </c>
      <c r="E9" s="43">
        <v>399</v>
      </c>
      <c r="F9" s="36">
        <f t="shared" si="1"/>
        <v>12.090909090909092</v>
      </c>
      <c r="G9" s="43">
        <v>586</v>
      </c>
      <c r="H9" s="36">
        <f t="shared" si="2"/>
        <v>17.757575757575758</v>
      </c>
      <c r="I9" s="43">
        <v>0</v>
      </c>
      <c r="J9" s="36">
        <f t="shared" si="2"/>
        <v>0</v>
      </c>
    </row>
    <row r="10" spans="1:13" s="27" customFormat="1" ht="18" customHeight="1" x14ac:dyDescent="0.25">
      <c r="A10" s="41" t="s">
        <v>44</v>
      </c>
      <c r="B10" s="42">
        <v>29</v>
      </c>
      <c r="C10" s="43">
        <v>556</v>
      </c>
      <c r="D10" s="36">
        <f t="shared" si="0"/>
        <v>19.172413793103448</v>
      </c>
      <c r="E10" s="43">
        <v>455</v>
      </c>
      <c r="F10" s="36">
        <f t="shared" si="1"/>
        <v>15.689655172413794</v>
      </c>
      <c r="G10" s="43">
        <v>101</v>
      </c>
      <c r="H10" s="36">
        <f t="shared" si="2"/>
        <v>3.4827586206896552</v>
      </c>
      <c r="I10" s="43">
        <v>0</v>
      </c>
      <c r="J10" s="36">
        <f t="shared" si="2"/>
        <v>0</v>
      </c>
    </row>
    <row r="11" spans="1:13" s="27" customFormat="1" ht="18" customHeight="1" x14ac:dyDescent="0.25">
      <c r="A11" s="41" t="s">
        <v>40</v>
      </c>
      <c r="B11" s="42">
        <v>31</v>
      </c>
      <c r="C11" s="43">
        <v>1777</v>
      </c>
      <c r="D11" s="36">
        <f t="shared" si="0"/>
        <v>57.322580645161288</v>
      </c>
      <c r="E11" s="43">
        <v>782</v>
      </c>
      <c r="F11" s="36">
        <f t="shared" si="1"/>
        <v>25.225806451612904</v>
      </c>
      <c r="G11" s="43">
        <v>546</v>
      </c>
      <c r="H11" s="36">
        <f t="shared" si="2"/>
        <v>17.612903225806452</v>
      </c>
      <c r="I11" s="43">
        <v>349</v>
      </c>
      <c r="J11" s="36">
        <f t="shared" ref="J11:J42" si="4">I11/B11</f>
        <v>11.258064516129032</v>
      </c>
    </row>
    <row r="12" spans="1:13" s="27" customFormat="1" ht="18" customHeight="1" x14ac:dyDescent="0.25">
      <c r="A12" s="51" t="s">
        <v>47</v>
      </c>
      <c r="B12" s="52">
        <v>26</v>
      </c>
      <c r="C12" s="53">
        <v>534</v>
      </c>
      <c r="D12" s="36">
        <f t="shared" si="0"/>
        <v>20.53846153846154</v>
      </c>
      <c r="E12" s="53">
        <v>313</v>
      </c>
      <c r="F12" s="36">
        <f t="shared" si="1"/>
        <v>12.038461538461538</v>
      </c>
      <c r="G12" s="53">
        <v>221</v>
      </c>
      <c r="H12" s="36">
        <f t="shared" si="2"/>
        <v>8.5</v>
      </c>
      <c r="I12" s="53">
        <v>0</v>
      </c>
      <c r="J12" s="36">
        <f t="shared" si="4"/>
        <v>0</v>
      </c>
    </row>
    <row r="13" spans="1:13" s="27" customFormat="1" ht="18" customHeight="1" x14ac:dyDescent="0.25">
      <c r="A13" s="51" t="s">
        <v>39</v>
      </c>
      <c r="B13" s="52">
        <v>20</v>
      </c>
      <c r="C13" s="53">
        <v>890</v>
      </c>
      <c r="D13" s="36">
        <f t="shared" si="0"/>
        <v>44.5</v>
      </c>
      <c r="E13" s="53">
        <v>802</v>
      </c>
      <c r="F13" s="36">
        <f t="shared" si="1"/>
        <v>40.1</v>
      </c>
      <c r="G13" s="53">
        <v>88</v>
      </c>
      <c r="H13" s="36">
        <f t="shared" si="2"/>
        <v>4.4000000000000004</v>
      </c>
      <c r="I13" s="53">
        <v>0</v>
      </c>
      <c r="J13" s="36"/>
    </row>
    <row r="14" spans="1:13" s="27" customFormat="1" ht="18" customHeight="1" thickBot="1" x14ac:dyDescent="0.3">
      <c r="A14" s="51" t="s">
        <v>48</v>
      </c>
      <c r="B14" s="52">
        <v>30</v>
      </c>
      <c r="C14" s="53">
        <v>1055</v>
      </c>
      <c r="D14" s="36">
        <f t="shared" si="0"/>
        <v>35.166666666666664</v>
      </c>
      <c r="E14" s="53">
        <v>354</v>
      </c>
      <c r="F14" s="36">
        <f t="shared" si="1"/>
        <v>11.8</v>
      </c>
      <c r="G14" s="53">
        <v>695</v>
      </c>
      <c r="H14" s="36">
        <f t="shared" si="1"/>
        <v>19.763033175355453</v>
      </c>
      <c r="I14" s="53">
        <v>6</v>
      </c>
      <c r="J14" s="36">
        <f t="shared" si="4"/>
        <v>0.2</v>
      </c>
    </row>
    <row r="15" spans="1:13" s="8" customFormat="1" ht="18" customHeight="1" thickBot="1" x14ac:dyDescent="0.3">
      <c r="A15" s="9" t="s">
        <v>8</v>
      </c>
      <c r="B15" s="10">
        <f>SUM(B6:B14)</f>
        <v>262</v>
      </c>
      <c r="C15" s="32">
        <f>SUM(C6:C14)</f>
        <v>7310</v>
      </c>
      <c r="D15" s="11">
        <f t="shared" si="0"/>
        <v>27.900763358778626</v>
      </c>
      <c r="E15" s="10">
        <f>SUM(E6:E14)</f>
        <v>3184</v>
      </c>
      <c r="F15" s="11">
        <f t="shared" si="1"/>
        <v>12.152671755725191</v>
      </c>
      <c r="G15" s="10">
        <f>SUM(G6:G14)</f>
        <v>3671</v>
      </c>
      <c r="H15" s="11">
        <f t="shared" si="2"/>
        <v>14.011450381679388</v>
      </c>
      <c r="I15" s="10">
        <f>SUM(I6:I14)</f>
        <v>355</v>
      </c>
      <c r="J15" s="11">
        <f t="shared" si="4"/>
        <v>1.3549618320610688</v>
      </c>
    </row>
    <row r="16" spans="1:13" s="27" customFormat="1" ht="18" customHeight="1" x14ac:dyDescent="0.25">
      <c r="A16" s="33" t="s">
        <v>9</v>
      </c>
      <c r="B16" s="34">
        <v>27</v>
      </c>
      <c r="C16" s="35">
        <v>1407</v>
      </c>
      <c r="D16" s="36">
        <f t="shared" si="0"/>
        <v>52.111111111111114</v>
      </c>
      <c r="E16" s="35">
        <v>794</v>
      </c>
      <c r="F16" s="36">
        <f t="shared" si="1"/>
        <v>29.407407407407408</v>
      </c>
      <c r="G16" s="35">
        <v>613</v>
      </c>
      <c r="H16" s="36">
        <f t="shared" si="1"/>
        <v>11.763326226012792</v>
      </c>
      <c r="I16" s="35">
        <v>0</v>
      </c>
      <c r="J16" s="36">
        <f t="shared" si="4"/>
        <v>0</v>
      </c>
    </row>
    <row r="17" spans="1:10" s="27" customFormat="1" ht="18" customHeight="1" thickBot="1" x14ac:dyDescent="0.3">
      <c r="A17" s="46" t="s">
        <v>38</v>
      </c>
      <c r="B17" s="47">
        <v>21</v>
      </c>
      <c r="C17" s="48">
        <v>792</v>
      </c>
      <c r="D17" s="36">
        <f t="shared" si="0"/>
        <v>37.714285714285715</v>
      </c>
      <c r="E17" s="48">
        <v>550</v>
      </c>
      <c r="F17" s="36">
        <f t="shared" si="1"/>
        <v>26.19047619047619</v>
      </c>
      <c r="G17" s="48">
        <v>111</v>
      </c>
      <c r="H17" s="36">
        <f t="shared" si="1"/>
        <v>2.9431818181818179</v>
      </c>
      <c r="I17" s="48">
        <v>131</v>
      </c>
      <c r="J17" s="36">
        <f t="shared" si="4"/>
        <v>6.2380952380952381</v>
      </c>
    </row>
    <row r="18" spans="1:10" s="8" customFormat="1" ht="18" customHeight="1" thickBot="1" x14ac:dyDescent="0.3">
      <c r="A18" s="9" t="s">
        <v>10</v>
      </c>
      <c r="B18" s="10">
        <f>SUM(B16:B17)</f>
        <v>48</v>
      </c>
      <c r="C18" s="32">
        <f>SUM(C16:C17)</f>
        <v>2199</v>
      </c>
      <c r="D18" s="11">
        <f t="shared" si="0"/>
        <v>45.8125</v>
      </c>
      <c r="E18" s="12">
        <f>SUM(E16:E17)</f>
        <v>1344</v>
      </c>
      <c r="F18" s="11">
        <f t="shared" si="1"/>
        <v>28</v>
      </c>
      <c r="G18" s="12">
        <f>SUM(G16:G17)</f>
        <v>724</v>
      </c>
      <c r="H18" s="11">
        <f t="shared" si="2"/>
        <v>15.083333333333334</v>
      </c>
      <c r="I18" s="12">
        <f>SUM(I16:I17)</f>
        <v>131</v>
      </c>
      <c r="J18" s="11">
        <f t="shared" si="4"/>
        <v>2.7291666666666665</v>
      </c>
    </row>
    <row r="19" spans="1:10" s="27" customFormat="1" ht="18" customHeight="1" x14ac:dyDescent="0.25">
      <c r="A19" s="33" t="s">
        <v>11</v>
      </c>
      <c r="B19" s="34">
        <v>29</v>
      </c>
      <c r="C19" s="35">
        <v>1053</v>
      </c>
      <c r="D19" s="36">
        <f t="shared" si="0"/>
        <v>36.310344827586206</v>
      </c>
      <c r="E19" s="35">
        <v>262</v>
      </c>
      <c r="F19" s="36">
        <f t="shared" si="1"/>
        <v>9.0344827586206904</v>
      </c>
      <c r="G19" s="35">
        <v>723</v>
      </c>
      <c r="H19" s="36">
        <f t="shared" si="2"/>
        <v>24.931034482758619</v>
      </c>
      <c r="I19" s="35">
        <v>68</v>
      </c>
      <c r="J19" s="36">
        <f t="shared" si="4"/>
        <v>2.3448275862068964</v>
      </c>
    </row>
    <row r="20" spans="1:10" s="27" customFormat="1" ht="18" customHeight="1" thickBot="1" x14ac:dyDescent="0.3">
      <c r="A20" s="46" t="s">
        <v>32</v>
      </c>
      <c r="B20" s="47">
        <v>35</v>
      </c>
      <c r="C20" s="48">
        <v>1709</v>
      </c>
      <c r="D20" s="36">
        <f t="shared" si="0"/>
        <v>48.828571428571429</v>
      </c>
      <c r="E20" s="48">
        <v>467</v>
      </c>
      <c r="F20" s="36">
        <f t="shared" si="1"/>
        <v>13.342857142857143</v>
      </c>
      <c r="G20" s="48">
        <v>1225</v>
      </c>
      <c r="H20" s="36">
        <f t="shared" si="2"/>
        <v>35</v>
      </c>
      <c r="I20" s="48">
        <v>17</v>
      </c>
      <c r="J20" s="36">
        <f t="shared" si="4"/>
        <v>0.48571428571428571</v>
      </c>
    </row>
    <row r="21" spans="1:10" s="8" customFormat="1" ht="18" customHeight="1" thickBot="1" x14ac:dyDescent="0.3">
      <c r="A21" s="9" t="s">
        <v>12</v>
      </c>
      <c r="B21" s="10">
        <f>SUM(B19:B20)</f>
        <v>64</v>
      </c>
      <c r="C21" s="32">
        <f>SUM(C19:C20)</f>
        <v>2762</v>
      </c>
      <c r="D21" s="11">
        <f t="shared" si="0"/>
        <v>43.15625</v>
      </c>
      <c r="E21" s="10">
        <f>SUM(E19:E20)</f>
        <v>729</v>
      </c>
      <c r="F21" s="11">
        <f t="shared" si="1"/>
        <v>11.390625</v>
      </c>
      <c r="G21" s="10">
        <f>SUM(G19:G20)</f>
        <v>1948</v>
      </c>
      <c r="H21" s="11">
        <f t="shared" si="2"/>
        <v>30.4375</v>
      </c>
      <c r="I21" s="10">
        <f>SUM(I19:I20)</f>
        <v>85</v>
      </c>
      <c r="J21" s="11">
        <f t="shared" si="4"/>
        <v>1.328125</v>
      </c>
    </row>
    <row r="22" spans="1:10" s="27" customFormat="1" ht="18" customHeight="1" x14ac:dyDescent="0.25">
      <c r="A22" s="33" t="s">
        <v>13</v>
      </c>
      <c r="B22" s="34">
        <v>22</v>
      </c>
      <c r="C22" s="35">
        <v>1234</v>
      </c>
      <c r="D22" s="36">
        <f t="shared" si="0"/>
        <v>56.090909090909093</v>
      </c>
      <c r="E22" s="35">
        <v>514</v>
      </c>
      <c r="F22" s="36">
        <f t="shared" si="1"/>
        <v>23.363636363636363</v>
      </c>
      <c r="G22" s="35">
        <v>530</v>
      </c>
      <c r="H22" s="36">
        <f t="shared" si="2"/>
        <v>24.09090909090909</v>
      </c>
      <c r="I22" s="35">
        <v>190</v>
      </c>
      <c r="J22" s="36">
        <f t="shared" si="4"/>
        <v>8.6363636363636367</v>
      </c>
    </row>
    <row r="23" spans="1:10" s="27" customFormat="1" ht="18" customHeight="1" thickBot="1" x14ac:dyDescent="0.3">
      <c r="A23" s="54" t="s">
        <v>14</v>
      </c>
      <c r="B23" s="52">
        <v>24</v>
      </c>
      <c r="C23" s="53">
        <v>1277</v>
      </c>
      <c r="D23" s="36">
        <f t="shared" si="0"/>
        <v>53.208333333333336</v>
      </c>
      <c r="E23" s="35">
        <v>275</v>
      </c>
      <c r="F23" s="36">
        <f t="shared" ref="F23" si="5">E23/B23</f>
        <v>11.458333333333334</v>
      </c>
      <c r="G23" s="35">
        <v>966</v>
      </c>
      <c r="H23" s="36">
        <f t="shared" ref="H23" si="6">G23/B23</f>
        <v>40.25</v>
      </c>
      <c r="I23" s="35">
        <v>36</v>
      </c>
      <c r="J23" s="36">
        <f t="shared" ref="J23" si="7">I23/B23</f>
        <v>1.5</v>
      </c>
    </row>
    <row r="24" spans="1:10" s="8" customFormat="1" ht="18" customHeight="1" thickBot="1" x14ac:dyDescent="0.3">
      <c r="A24" s="9" t="s">
        <v>15</v>
      </c>
      <c r="B24" s="10">
        <f>SUM(B22:B23)</f>
        <v>46</v>
      </c>
      <c r="C24" s="32">
        <f>SUM(C22:C23)</f>
        <v>2511</v>
      </c>
      <c r="D24" s="11">
        <f t="shared" si="0"/>
        <v>54.586956521739133</v>
      </c>
      <c r="E24" s="12">
        <f>SUM(E22:E23)</f>
        <v>789</v>
      </c>
      <c r="F24" s="11">
        <f t="shared" si="1"/>
        <v>17.152173913043477</v>
      </c>
      <c r="G24" s="12">
        <f>SUM(G22:G23)</f>
        <v>1496</v>
      </c>
      <c r="H24" s="11">
        <f t="shared" si="2"/>
        <v>32.521739130434781</v>
      </c>
      <c r="I24" s="12">
        <f>SUM(I22:I23)</f>
        <v>226</v>
      </c>
      <c r="J24" s="11">
        <f t="shared" si="4"/>
        <v>4.9130434782608692</v>
      </c>
    </row>
    <row r="25" spans="1:10" s="27" customFormat="1" ht="18" customHeight="1" x14ac:dyDescent="0.25">
      <c r="A25" s="33" t="s">
        <v>16</v>
      </c>
      <c r="B25" s="34">
        <v>25</v>
      </c>
      <c r="C25" s="35">
        <v>1027</v>
      </c>
      <c r="D25" s="36">
        <f t="shared" si="0"/>
        <v>41.08</v>
      </c>
      <c r="E25" s="35">
        <v>619</v>
      </c>
      <c r="F25" s="36">
        <f t="shared" si="1"/>
        <v>24.76</v>
      </c>
      <c r="G25" s="35">
        <v>351</v>
      </c>
      <c r="H25" s="36">
        <f t="shared" si="2"/>
        <v>14.04</v>
      </c>
      <c r="I25" s="35">
        <v>57</v>
      </c>
      <c r="J25" s="36">
        <f t="shared" si="4"/>
        <v>2.2799999999999998</v>
      </c>
    </row>
    <row r="26" spans="1:10" s="27" customFormat="1" ht="18" customHeight="1" thickBot="1" x14ac:dyDescent="0.3">
      <c r="A26" s="54" t="s">
        <v>17</v>
      </c>
      <c r="B26" s="52">
        <v>25</v>
      </c>
      <c r="C26" s="53">
        <v>1287</v>
      </c>
      <c r="D26" s="55">
        <f t="shared" si="0"/>
        <v>51.48</v>
      </c>
      <c r="E26" s="53">
        <v>444</v>
      </c>
      <c r="F26" s="55">
        <f t="shared" si="1"/>
        <v>17.760000000000002</v>
      </c>
      <c r="G26" s="53">
        <v>678</v>
      </c>
      <c r="H26" s="55">
        <f t="shared" si="2"/>
        <v>27.12</v>
      </c>
      <c r="I26" s="53">
        <v>165</v>
      </c>
      <c r="J26" s="55">
        <f t="shared" si="4"/>
        <v>6.6</v>
      </c>
    </row>
    <row r="27" spans="1:10" s="8" customFormat="1" ht="18" customHeight="1" thickBot="1" x14ac:dyDescent="0.3">
      <c r="A27" s="9" t="s">
        <v>18</v>
      </c>
      <c r="B27" s="10">
        <f>SUM(B25:B26)</f>
        <v>50</v>
      </c>
      <c r="C27" s="32">
        <f>SUM(C25:C26)</f>
        <v>2314</v>
      </c>
      <c r="D27" s="11">
        <f t="shared" si="0"/>
        <v>46.28</v>
      </c>
      <c r="E27" s="12">
        <f>SUM(E25:E26)</f>
        <v>1063</v>
      </c>
      <c r="F27" s="11">
        <f t="shared" si="1"/>
        <v>21.26</v>
      </c>
      <c r="G27" s="12">
        <f>SUM(G25:G26)</f>
        <v>1029</v>
      </c>
      <c r="H27" s="11">
        <f t="shared" si="2"/>
        <v>20.58</v>
      </c>
      <c r="I27" s="12">
        <f>SUM(I25:I26)</f>
        <v>222</v>
      </c>
      <c r="J27" s="11">
        <f t="shared" si="4"/>
        <v>4.4400000000000004</v>
      </c>
    </row>
    <row r="28" spans="1:10" s="27" customFormat="1" ht="18" customHeight="1" x14ac:dyDescent="0.25">
      <c r="A28" s="33" t="s">
        <v>19</v>
      </c>
      <c r="B28" s="34">
        <v>23</v>
      </c>
      <c r="C28" s="35">
        <v>1095</v>
      </c>
      <c r="D28" s="36">
        <f t="shared" si="0"/>
        <v>47.608695652173914</v>
      </c>
      <c r="E28" s="35">
        <v>434</v>
      </c>
      <c r="F28" s="36">
        <f t="shared" si="1"/>
        <v>18.869565217391305</v>
      </c>
      <c r="G28" s="35">
        <v>658</v>
      </c>
      <c r="H28" s="36">
        <f t="shared" si="2"/>
        <v>28.608695652173914</v>
      </c>
      <c r="I28" s="35">
        <v>3</v>
      </c>
      <c r="J28" s="36">
        <f t="shared" si="4"/>
        <v>0.13043478260869565</v>
      </c>
    </row>
    <row r="29" spans="1:10" s="27" customFormat="1" ht="18" customHeight="1" thickBot="1" x14ac:dyDescent="0.3">
      <c r="A29" s="44" t="s">
        <v>20</v>
      </c>
      <c r="B29" s="42">
        <v>21</v>
      </c>
      <c r="C29" s="43">
        <v>1467</v>
      </c>
      <c r="D29" s="45">
        <f t="shared" si="0"/>
        <v>69.857142857142861</v>
      </c>
      <c r="E29" s="43">
        <v>674</v>
      </c>
      <c r="F29" s="45">
        <f t="shared" si="1"/>
        <v>32.095238095238095</v>
      </c>
      <c r="G29" s="43">
        <v>138</v>
      </c>
      <c r="H29" s="45">
        <f t="shared" si="2"/>
        <v>6.5714285714285712</v>
      </c>
      <c r="I29" s="43">
        <v>655</v>
      </c>
      <c r="J29" s="45">
        <f t="shared" si="4"/>
        <v>31.19047619047619</v>
      </c>
    </row>
    <row r="30" spans="1:10" s="8" customFormat="1" ht="18" customHeight="1" thickBot="1" x14ac:dyDescent="0.3">
      <c r="A30" s="9" t="s">
        <v>21</v>
      </c>
      <c r="B30" s="10">
        <f>SUM(B28:B29)</f>
        <v>44</v>
      </c>
      <c r="C30" s="32">
        <f>SUM(C28:C29)</f>
        <v>2562</v>
      </c>
      <c r="D30" s="11">
        <f t="shared" si="0"/>
        <v>58.227272727272727</v>
      </c>
      <c r="E30" s="12">
        <f>SUM(E28:E29)</f>
        <v>1108</v>
      </c>
      <c r="F30" s="11">
        <f t="shared" si="1"/>
        <v>25.181818181818183</v>
      </c>
      <c r="G30" s="12">
        <f>SUM(G28:G29)</f>
        <v>796</v>
      </c>
      <c r="H30" s="11">
        <f t="shared" si="2"/>
        <v>18.09090909090909</v>
      </c>
      <c r="I30" s="12">
        <f>SUM(I28:I29)</f>
        <v>658</v>
      </c>
      <c r="J30" s="11">
        <f t="shared" si="4"/>
        <v>14.954545454545455</v>
      </c>
    </row>
    <row r="31" spans="1:10" s="27" customFormat="1" ht="18" customHeight="1" thickBot="1" x14ac:dyDescent="0.3">
      <c r="A31" s="33" t="s">
        <v>22</v>
      </c>
      <c r="B31" s="34">
        <v>28</v>
      </c>
      <c r="C31" s="35">
        <v>1781</v>
      </c>
      <c r="D31" s="36">
        <f t="shared" si="0"/>
        <v>63.607142857142854</v>
      </c>
      <c r="E31" s="35">
        <v>1113</v>
      </c>
      <c r="F31" s="36">
        <f t="shared" si="1"/>
        <v>39.75</v>
      </c>
      <c r="G31" s="35">
        <v>616</v>
      </c>
      <c r="H31" s="36">
        <f t="shared" si="2"/>
        <v>22</v>
      </c>
      <c r="I31" s="35">
        <v>52</v>
      </c>
      <c r="J31" s="36">
        <f t="shared" si="4"/>
        <v>1.8571428571428572</v>
      </c>
    </row>
    <row r="32" spans="1:10" s="8" customFormat="1" ht="18" customHeight="1" thickBot="1" x14ac:dyDescent="0.3">
      <c r="A32" s="9" t="s">
        <v>23</v>
      </c>
      <c r="B32" s="10">
        <f>SUM(B31:B31)</f>
        <v>28</v>
      </c>
      <c r="C32" s="32">
        <f>SUM(C31:C31)</f>
        <v>1781</v>
      </c>
      <c r="D32" s="11">
        <f t="shared" si="0"/>
        <v>63.607142857142854</v>
      </c>
      <c r="E32" s="12">
        <f>SUM(E31:E31)</f>
        <v>1113</v>
      </c>
      <c r="F32" s="11">
        <f t="shared" si="1"/>
        <v>39.75</v>
      </c>
      <c r="G32" s="12">
        <f>SUM(G31:G31)</f>
        <v>616</v>
      </c>
      <c r="H32" s="11">
        <f t="shared" si="2"/>
        <v>22</v>
      </c>
      <c r="I32" s="12">
        <f>SUM(I31:I31)</f>
        <v>52</v>
      </c>
      <c r="J32" s="11">
        <f t="shared" si="4"/>
        <v>1.8571428571428572</v>
      </c>
    </row>
    <row r="33" spans="1:17" s="27" customFormat="1" ht="18" customHeight="1" x14ac:dyDescent="0.25">
      <c r="A33" s="33" t="s">
        <v>24</v>
      </c>
      <c r="B33" s="34">
        <v>16</v>
      </c>
      <c r="C33" s="35">
        <v>1438</v>
      </c>
      <c r="D33" s="36">
        <f t="shared" si="0"/>
        <v>89.875</v>
      </c>
      <c r="E33" s="35">
        <v>177</v>
      </c>
      <c r="F33" s="36">
        <f t="shared" si="1"/>
        <v>11.0625</v>
      </c>
      <c r="G33" s="35">
        <v>999</v>
      </c>
      <c r="H33" s="36">
        <f t="shared" si="2"/>
        <v>62.4375</v>
      </c>
      <c r="I33" s="35">
        <v>262</v>
      </c>
      <c r="J33" s="36">
        <f t="shared" si="4"/>
        <v>16.375</v>
      </c>
    </row>
    <row r="34" spans="1:17" s="27" customFormat="1" ht="18" customHeight="1" thickBot="1" x14ac:dyDescent="0.3">
      <c r="A34" s="54" t="s">
        <v>37</v>
      </c>
      <c r="B34" s="42">
        <v>19</v>
      </c>
      <c r="C34" s="43">
        <v>1270</v>
      </c>
      <c r="D34" s="36">
        <f t="shared" si="0"/>
        <v>66.84210526315789</v>
      </c>
      <c r="E34" s="43">
        <v>442</v>
      </c>
      <c r="F34" s="36">
        <f t="shared" si="1"/>
        <v>23.263157894736842</v>
      </c>
      <c r="G34" s="43">
        <v>496</v>
      </c>
      <c r="H34" s="36">
        <f t="shared" si="2"/>
        <v>26.105263157894736</v>
      </c>
      <c r="I34" s="43">
        <v>332</v>
      </c>
      <c r="J34" s="36">
        <f t="shared" si="4"/>
        <v>17.473684210526315</v>
      </c>
    </row>
    <row r="35" spans="1:17" s="8" customFormat="1" ht="18" customHeight="1" thickBot="1" x14ac:dyDescent="0.3">
      <c r="A35" s="9" t="s">
        <v>25</v>
      </c>
      <c r="B35" s="10">
        <f>SUM(B33:B34)</f>
        <v>35</v>
      </c>
      <c r="C35" s="32">
        <f>SUM(C33:C34)</f>
        <v>2708</v>
      </c>
      <c r="D35" s="11">
        <f t="shared" si="0"/>
        <v>77.371428571428567</v>
      </c>
      <c r="E35" s="12">
        <f>SUM(E33:E34)</f>
        <v>619</v>
      </c>
      <c r="F35" s="11">
        <f t="shared" si="1"/>
        <v>17.685714285714287</v>
      </c>
      <c r="G35" s="12">
        <f>SUM(G33:G34)</f>
        <v>1495</v>
      </c>
      <c r="H35" s="11">
        <f t="shared" si="2"/>
        <v>42.714285714285715</v>
      </c>
      <c r="I35" s="12">
        <f>SUM(I33:I34)</f>
        <v>594</v>
      </c>
      <c r="J35" s="11">
        <f t="shared" si="4"/>
        <v>16.971428571428572</v>
      </c>
    </row>
    <row r="36" spans="1:17" s="27" customFormat="1" ht="18" customHeight="1" x14ac:dyDescent="0.25">
      <c r="A36" s="33" t="s">
        <v>41</v>
      </c>
      <c r="B36" s="34">
        <v>19</v>
      </c>
      <c r="C36" s="56">
        <v>848</v>
      </c>
      <c r="D36" s="50">
        <f t="shared" si="0"/>
        <v>44.631578947368418</v>
      </c>
      <c r="E36" s="35">
        <v>533</v>
      </c>
      <c r="F36" s="36">
        <f t="shared" si="1"/>
        <v>28.05263157894737</v>
      </c>
      <c r="G36" s="35">
        <v>315</v>
      </c>
      <c r="H36" s="36">
        <f t="shared" si="2"/>
        <v>16.578947368421051</v>
      </c>
      <c r="I36" s="35">
        <v>0</v>
      </c>
      <c r="J36" s="36">
        <f t="shared" si="4"/>
        <v>0</v>
      </c>
    </row>
    <row r="37" spans="1:17" s="27" customFormat="1" ht="18" customHeight="1" thickBot="1" x14ac:dyDescent="0.3">
      <c r="A37" s="46" t="s">
        <v>49</v>
      </c>
      <c r="B37" s="34">
        <v>22</v>
      </c>
      <c r="C37" s="49">
        <v>1794</v>
      </c>
      <c r="D37" s="50">
        <f t="shared" ref="D37:D38" si="8">C37/B37</f>
        <v>81.545454545454547</v>
      </c>
      <c r="E37" s="35">
        <v>376</v>
      </c>
      <c r="F37" s="36">
        <f t="shared" ref="F37:F38" si="9">E37/B37</f>
        <v>17.09090909090909</v>
      </c>
      <c r="G37" s="35">
        <v>863</v>
      </c>
      <c r="H37" s="36">
        <f t="shared" ref="H37:H38" si="10">G37/B37</f>
        <v>39.227272727272727</v>
      </c>
      <c r="I37" s="35">
        <v>555</v>
      </c>
      <c r="J37" s="36">
        <f t="shared" ref="J37:J38" si="11">I37/B37</f>
        <v>25.227272727272727</v>
      </c>
    </row>
    <row r="38" spans="1:17" s="8" customFormat="1" ht="18" customHeight="1" thickBot="1" x14ac:dyDescent="0.3">
      <c r="A38" s="9" t="s">
        <v>26</v>
      </c>
      <c r="B38" s="10">
        <f>SUM(B36:B37)</f>
        <v>41</v>
      </c>
      <c r="C38" s="32">
        <f>SUM(C36:C37)</f>
        <v>2642</v>
      </c>
      <c r="D38" s="11">
        <f t="shared" si="8"/>
        <v>64.439024390243901</v>
      </c>
      <c r="E38" s="12">
        <f>SUM(E36:E37)</f>
        <v>909</v>
      </c>
      <c r="F38" s="11">
        <f t="shared" si="9"/>
        <v>22.170731707317074</v>
      </c>
      <c r="G38" s="12">
        <f>SUM(G36:G37)</f>
        <v>1178</v>
      </c>
      <c r="H38" s="11">
        <f t="shared" si="10"/>
        <v>28.73170731707317</v>
      </c>
      <c r="I38" s="12">
        <f>SUM(I36:I37)</f>
        <v>555</v>
      </c>
      <c r="J38" s="11">
        <f t="shared" si="11"/>
        <v>13.536585365853659</v>
      </c>
    </row>
    <row r="39" spans="1:17" s="8" customFormat="1" ht="18" customHeight="1" x14ac:dyDescent="0.25">
      <c r="A39" s="13" t="s">
        <v>8</v>
      </c>
      <c r="B39" s="29">
        <f>B15</f>
        <v>262</v>
      </c>
      <c r="C39" s="14">
        <f t="shared" ref="C39:C42" si="12">E39+G39+I39</f>
        <v>7210</v>
      </c>
      <c r="D39" s="15">
        <f t="shared" si="0"/>
        <v>27.519083969465647</v>
      </c>
      <c r="E39" s="14">
        <f>E15</f>
        <v>3184</v>
      </c>
      <c r="F39" s="15">
        <f t="shared" si="1"/>
        <v>12.152671755725191</v>
      </c>
      <c r="G39" s="14">
        <f>G15</f>
        <v>3671</v>
      </c>
      <c r="H39" s="15">
        <f t="shared" si="2"/>
        <v>14.011450381679388</v>
      </c>
      <c r="I39" s="14">
        <f>I15</f>
        <v>355</v>
      </c>
      <c r="J39" s="15">
        <f t="shared" si="4"/>
        <v>1.3549618320610688</v>
      </c>
    </row>
    <row r="40" spans="1:17" s="8" customFormat="1" ht="18" customHeight="1" x14ac:dyDescent="0.25">
      <c r="A40" s="16" t="s">
        <v>27</v>
      </c>
      <c r="B40" s="30">
        <f>B18+B21+B24+B27+B30</f>
        <v>252</v>
      </c>
      <c r="C40" s="18">
        <f t="shared" si="12"/>
        <v>12348</v>
      </c>
      <c r="D40" s="19">
        <f t="shared" si="0"/>
        <v>49</v>
      </c>
      <c r="E40" s="18">
        <f>E18+E21+E24+E27+E30</f>
        <v>5033</v>
      </c>
      <c r="F40" s="19">
        <f t="shared" si="1"/>
        <v>19.972222222222221</v>
      </c>
      <c r="G40" s="18">
        <f>G18+G21+G24+G27+G30</f>
        <v>5993</v>
      </c>
      <c r="H40" s="19">
        <f t="shared" si="2"/>
        <v>23.781746031746032</v>
      </c>
      <c r="I40" s="18">
        <f>I18+I21+I24+I27+I30</f>
        <v>1322</v>
      </c>
      <c r="J40" s="19">
        <f t="shared" si="4"/>
        <v>5.246031746031746</v>
      </c>
    </row>
    <row r="41" spans="1:17" s="8" customFormat="1" ht="18" customHeight="1" x14ac:dyDescent="0.25">
      <c r="A41" s="17" t="s">
        <v>28</v>
      </c>
      <c r="B41" s="30">
        <f>B32+B35+B38</f>
        <v>104</v>
      </c>
      <c r="C41" s="18">
        <f t="shared" si="12"/>
        <v>13982</v>
      </c>
      <c r="D41" s="19">
        <f t="shared" si="0"/>
        <v>134.44230769230768</v>
      </c>
      <c r="E41" s="18">
        <f>E32+E35+E38</f>
        <v>2641</v>
      </c>
      <c r="F41" s="19">
        <f t="shared" si="1"/>
        <v>25.39423076923077</v>
      </c>
      <c r="G41" s="18">
        <f>G39+G40</f>
        <v>9664</v>
      </c>
      <c r="H41" s="19">
        <f t="shared" si="2"/>
        <v>92.92307692307692</v>
      </c>
      <c r="I41" s="18">
        <f>I39+I40</f>
        <v>1677</v>
      </c>
      <c r="J41" s="19">
        <f t="shared" si="4"/>
        <v>16.125</v>
      </c>
    </row>
    <row r="42" spans="1:17" s="8" customFormat="1" ht="18" customHeight="1" thickBot="1" x14ac:dyDescent="0.35">
      <c r="A42" s="20" t="s">
        <v>29</v>
      </c>
      <c r="B42" s="31">
        <f>B39+B40+B41</f>
        <v>618</v>
      </c>
      <c r="C42" s="21">
        <f t="shared" si="12"/>
        <v>33540</v>
      </c>
      <c r="D42" s="22">
        <f t="shared" si="0"/>
        <v>54.271844660194176</v>
      </c>
      <c r="E42" s="23">
        <f>E39+E40+E41</f>
        <v>10858</v>
      </c>
      <c r="F42" s="22">
        <f t="shared" si="1"/>
        <v>17.569579288025889</v>
      </c>
      <c r="G42" s="23">
        <f>G39+G40+G41</f>
        <v>19328</v>
      </c>
      <c r="H42" s="22">
        <f t="shared" si="2"/>
        <v>31.275080906148869</v>
      </c>
      <c r="I42" s="23">
        <f>I39+I40+I41</f>
        <v>3354</v>
      </c>
      <c r="J42" s="22">
        <f t="shared" si="4"/>
        <v>5.4271844660194173</v>
      </c>
    </row>
    <row r="43" spans="1:17" s="26" customFormat="1" ht="18" customHeight="1" x14ac:dyDescent="0.25">
      <c r="A43" s="24"/>
      <c r="B43" s="25"/>
      <c r="C43" s="25"/>
      <c r="D43" s="25"/>
    </row>
    <row r="44" spans="1:17" ht="18" customHeight="1" x14ac:dyDescent="0.25">
      <c r="A44" s="4"/>
      <c r="B44" s="4"/>
      <c r="C44" s="4"/>
      <c r="D44" s="4"/>
      <c r="Q44" t="s">
        <v>31</v>
      </c>
    </row>
    <row r="45" spans="1:17" ht="18" customHeight="1" x14ac:dyDescent="0.25">
      <c r="A45" s="5"/>
      <c r="B45" s="57">
        <v>44186</v>
      </c>
      <c r="C45" s="57"/>
      <c r="D45" s="4"/>
      <c r="F45" t="s">
        <v>42</v>
      </c>
    </row>
    <row r="46" spans="1:17" ht="18" customHeight="1" x14ac:dyDescent="0.25">
      <c r="A46" s="5"/>
      <c r="B46" s="4"/>
      <c r="C46" s="4"/>
      <c r="D46" s="4"/>
      <c r="G46" t="s">
        <v>31</v>
      </c>
      <c r="J46" t="s">
        <v>43</v>
      </c>
    </row>
    <row r="47" spans="1:17" x14ac:dyDescent="0.25">
      <c r="A47" s="4"/>
      <c r="B47" s="4"/>
      <c r="C47" s="4"/>
      <c r="D47" s="4"/>
    </row>
    <row r="48" spans="1:17" x14ac:dyDescent="0.25">
      <c r="A48" s="7"/>
      <c r="B48" s="6"/>
      <c r="C48" s="6"/>
      <c r="D48" s="6"/>
    </row>
    <row r="49" spans="1:4" x14ac:dyDescent="0.25">
      <c r="A49" s="4"/>
      <c r="B49" s="4"/>
      <c r="C49" s="4"/>
      <c r="D49" s="4"/>
    </row>
    <row r="50" spans="1:4" x14ac:dyDescent="0.25">
      <c r="A50" s="4"/>
      <c r="B50" s="4"/>
      <c r="C50" s="4"/>
      <c r="D50" s="4"/>
    </row>
    <row r="51" spans="1:4" x14ac:dyDescent="0.25">
      <c r="A51" s="4"/>
      <c r="B51" s="4"/>
      <c r="C51" s="4"/>
      <c r="D51" s="4"/>
    </row>
    <row r="52" spans="1:4" x14ac:dyDescent="0.25">
      <c r="A52" s="4"/>
      <c r="B52" s="4"/>
      <c r="C52" s="4"/>
      <c r="D52" s="4"/>
    </row>
  </sheetData>
  <mergeCells count="7">
    <mergeCell ref="B45:C45"/>
    <mergeCell ref="A2:J2"/>
    <mergeCell ref="A1:I1"/>
    <mergeCell ref="C4:D4"/>
    <mergeCell ref="E4:J4"/>
    <mergeCell ref="B4:B5"/>
    <mergeCell ref="A4:A5"/>
  </mergeCells>
  <pageMargins left="0.31496062992125984" right="0.19685039370078741" top="0" bottom="0" header="0" footer="0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2020-12-24T08:08:06Z</dcterms:modified>
</cp:coreProperties>
</file>