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banV\Downloads\"/>
    </mc:Choice>
  </mc:AlternateContent>
  <bookViews>
    <workbookView xWindow="-120" yWindow="-60" windowWidth="20730" windowHeight="11100"/>
  </bookViews>
  <sheets>
    <sheet name="Лист1" sheetId="1" r:id="rId1"/>
    <sheet name="Лист2" sheetId="2" r:id="rId2"/>
  </sheets>
  <definedNames>
    <definedName name="CACAO">Лист1!#REF!</definedName>
    <definedName name="_xlnm.Print_Titles" localSheetId="0">Лист1!$2:$3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5" i="1" l="1"/>
  <c r="E535" i="1"/>
  <c r="F535" i="1"/>
  <c r="F548" i="1" s="1"/>
  <c r="G535" i="1"/>
  <c r="G548" i="1" s="1"/>
  <c r="H535" i="1"/>
  <c r="H548" i="1" s="1"/>
  <c r="I535" i="1"/>
  <c r="I548" i="1" s="1"/>
  <c r="F304" i="1"/>
  <c r="G304" i="1"/>
  <c r="H304" i="1"/>
  <c r="I304" i="1"/>
  <c r="E342" i="1" l="1"/>
  <c r="F342" i="1"/>
  <c r="G342" i="1"/>
  <c r="H342" i="1"/>
  <c r="I342" i="1"/>
  <c r="D342" i="1"/>
  <c r="E670" i="1" l="1"/>
  <c r="F670" i="1"/>
  <c r="G670" i="1"/>
  <c r="H670" i="1"/>
  <c r="I670" i="1"/>
  <c r="H664" i="1"/>
  <c r="I664" i="1"/>
  <c r="E664" i="1"/>
  <c r="F664" i="1"/>
  <c r="G664" i="1"/>
  <c r="D664" i="1"/>
  <c r="G656" i="1"/>
  <c r="H656" i="1"/>
  <c r="I656" i="1"/>
  <c r="F656" i="1"/>
  <c r="E646" i="1"/>
  <c r="F646" i="1"/>
  <c r="G646" i="1"/>
  <c r="H646" i="1"/>
  <c r="I646" i="1"/>
  <c r="E634" i="1"/>
  <c r="F634" i="1"/>
  <c r="G634" i="1"/>
  <c r="H634" i="1"/>
  <c r="I634" i="1"/>
  <c r="E623" i="1"/>
  <c r="F623" i="1"/>
  <c r="G623" i="1"/>
  <c r="H623" i="1"/>
  <c r="I623" i="1"/>
  <c r="E619" i="1"/>
  <c r="F619" i="1"/>
  <c r="G619" i="1"/>
  <c r="H619" i="1"/>
  <c r="I619" i="1"/>
  <c r="E614" i="1"/>
  <c r="F614" i="1"/>
  <c r="G614" i="1"/>
  <c r="H614" i="1"/>
  <c r="I614" i="1"/>
  <c r="G564" i="1"/>
  <c r="H564" i="1"/>
  <c r="I564" i="1"/>
  <c r="F564" i="1"/>
  <c r="E606" i="1"/>
  <c r="F606" i="1"/>
  <c r="G606" i="1"/>
  <c r="H606" i="1"/>
  <c r="I606" i="1"/>
  <c r="D606" i="1"/>
  <c r="E598" i="1"/>
  <c r="F598" i="1"/>
  <c r="G598" i="1"/>
  <c r="G610" i="1" s="1"/>
  <c r="H598" i="1"/>
  <c r="I598" i="1"/>
  <c r="I610" i="1" s="1"/>
  <c r="E590" i="1"/>
  <c r="F590" i="1"/>
  <c r="G590" i="1"/>
  <c r="H590" i="1"/>
  <c r="I590" i="1"/>
  <c r="D590" i="1"/>
  <c r="E582" i="1"/>
  <c r="F582" i="1"/>
  <c r="G582" i="1"/>
  <c r="H582" i="1"/>
  <c r="I582" i="1"/>
  <c r="E571" i="1"/>
  <c r="F571" i="1"/>
  <c r="G571" i="1"/>
  <c r="H571" i="1"/>
  <c r="I571" i="1"/>
  <c r="E566" i="1"/>
  <c r="F566" i="1"/>
  <c r="G566" i="1"/>
  <c r="H566" i="1"/>
  <c r="I566" i="1"/>
  <c r="E552" i="1"/>
  <c r="F552" i="1"/>
  <c r="F559" i="1" s="1"/>
  <c r="G552" i="1"/>
  <c r="G559" i="1" s="1"/>
  <c r="H552" i="1"/>
  <c r="H559" i="1" s="1"/>
  <c r="I552" i="1"/>
  <c r="I559" i="1" s="1"/>
  <c r="D552" i="1"/>
  <c r="E528" i="1"/>
  <c r="F528" i="1"/>
  <c r="G528" i="1"/>
  <c r="H528" i="1"/>
  <c r="I528" i="1"/>
  <c r="D528" i="1"/>
  <c r="E519" i="1"/>
  <c r="F519" i="1"/>
  <c r="G519" i="1"/>
  <c r="H519" i="1"/>
  <c r="I519" i="1"/>
  <c r="E508" i="1"/>
  <c r="F508" i="1"/>
  <c r="G508" i="1"/>
  <c r="H508" i="1"/>
  <c r="I508" i="1"/>
  <c r="E504" i="1"/>
  <c r="F504" i="1"/>
  <c r="G504" i="1"/>
  <c r="H504" i="1"/>
  <c r="I504" i="1"/>
  <c r="D504" i="1"/>
  <c r="E494" i="1"/>
  <c r="F494" i="1"/>
  <c r="G494" i="1"/>
  <c r="H494" i="1"/>
  <c r="I494" i="1"/>
  <c r="D494" i="1"/>
  <c r="E490" i="1"/>
  <c r="F490" i="1"/>
  <c r="G490" i="1"/>
  <c r="H490" i="1"/>
  <c r="I490" i="1"/>
  <c r="E485" i="1"/>
  <c r="F485" i="1"/>
  <c r="G485" i="1"/>
  <c r="G498" i="1" s="1"/>
  <c r="H485" i="1"/>
  <c r="I485" i="1"/>
  <c r="E469" i="1"/>
  <c r="F469" i="1"/>
  <c r="G469" i="1"/>
  <c r="G481" i="1" s="1"/>
  <c r="H469" i="1"/>
  <c r="H481" i="1" s="1"/>
  <c r="I469" i="1"/>
  <c r="I481" i="1" s="1"/>
  <c r="E451" i="1"/>
  <c r="F451" i="1"/>
  <c r="G451" i="1"/>
  <c r="H451" i="1"/>
  <c r="I451" i="1"/>
  <c r="D451" i="1"/>
  <c r="E438" i="1"/>
  <c r="F438" i="1"/>
  <c r="G438" i="1"/>
  <c r="H438" i="1"/>
  <c r="I438" i="1"/>
  <c r="D438" i="1"/>
  <c r="E427" i="1"/>
  <c r="F427" i="1"/>
  <c r="G427" i="1"/>
  <c r="H427" i="1"/>
  <c r="I427" i="1"/>
  <c r="D427" i="1"/>
  <c r="F424" i="1"/>
  <c r="G424" i="1"/>
  <c r="H424" i="1"/>
  <c r="I424" i="1"/>
  <c r="E424" i="1"/>
  <c r="E419" i="1"/>
  <c r="F419" i="1"/>
  <c r="G419" i="1"/>
  <c r="H419" i="1"/>
  <c r="H431" i="1" s="1"/>
  <c r="I419" i="1"/>
  <c r="E404" i="1"/>
  <c r="F404" i="1"/>
  <c r="F414" i="1" s="1"/>
  <c r="G404" i="1"/>
  <c r="G414" i="1" s="1"/>
  <c r="H404" i="1"/>
  <c r="H414" i="1" s="1"/>
  <c r="I404" i="1"/>
  <c r="I414" i="1" s="1"/>
  <c r="E393" i="1"/>
  <c r="F393" i="1"/>
  <c r="G393" i="1"/>
  <c r="H393" i="1"/>
  <c r="I393" i="1"/>
  <c r="E382" i="1"/>
  <c r="F382" i="1"/>
  <c r="G382" i="1"/>
  <c r="H382" i="1"/>
  <c r="I382" i="1"/>
  <c r="D382" i="1"/>
  <c r="E375" i="1"/>
  <c r="F375" i="1"/>
  <c r="G375" i="1"/>
  <c r="G401" i="1" s="1"/>
  <c r="H375" i="1"/>
  <c r="I375" i="1"/>
  <c r="D375" i="1"/>
  <c r="E365" i="1"/>
  <c r="F365" i="1"/>
  <c r="G365" i="1"/>
  <c r="H365" i="1"/>
  <c r="I365" i="1"/>
  <c r="D365" i="1"/>
  <c r="E361" i="1"/>
  <c r="F361" i="1"/>
  <c r="G361" i="1"/>
  <c r="H361" i="1"/>
  <c r="I361" i="1"/>
  <c r="I355" i="1"/>
  <c r="E355" i="1"/>
  <c r="F355" i="1"/>
  <c r="G355" i="1"/>
  <c r="H355" i="1"/>
  <c r="H369" i="1" s="1"/>
  <c r="E336" i="1"/>
  <c r="F336" i="1"/>
  <c r="F350" i="1" s="1"/>
  <c r="G336" i="1"/>
  <c r="G350" i="1" s="1"/>
  <c r="H336" i="1"/>
  <c r="H350" i="1" s="1"/>
  <c r="I336" i="1"/>
  <c r="I350" i="1" s="1"/>
  <c r="D336" i="1"/>
  <c r="E320" i="1"/>
  <c r="F320" i="1"/>
  <c r="G320" i="1"/>
  <c r="H320" i="1"/>
  <c r="I320" i="1"/>
  <c r="D320" i="1"/>
  <c r="E307" i="1"/>
  <c r="F307" i="1"/>
  <c r="F333" i="1" s="1"/>
  <c r="G307" i="1"/>
  <c r="H307" i="1"/>
  <c r="H333" i="1" s="1"/>
  <c r="I307" i="1"/>
  <c r="I333" i="1" s="1"/>
  <c r="D307" i="1"/>
  <c r="E294" i="1"/>
  <c r="F294" i="1"/>
  <c r="G294" i="1"/>
  <c r="H294" i="1"/>
  <c r="I294" i="1"/>
  <c r="E290" i="1"/>
  <c r="F290" i="1"/>
  <c r="G290" i="1"/>
  <c r="H290" i="1"/>
  <c r="I290" i="1"/>
  <c r="D290" i="1"/>
  <c r="E285" i="1"/>
  <c r="F285" i="1"/>
  <c r="G285" i="1"/>
  <c r="H285" i="1"/>
  <c r="I285" i="1"/>
  <c r="E275" i="1"/>
  <c r="F275" i="1"/>
  <c r="G275" i="1"/>
  <c r="H275" i="1"/>
  <c r="I275" i="1"/>
  <c r="E266" i="1"/>
  <c r="F266" i="1"/>
  <c r="F280" i="1" s="1"/>
  <c r="G266" i="1"/>
  <c r="H266" i="1"/>
  <c r="I266" i="1"/>
  <c r="D266" i="1"/>
  <c r="E259" i="1"/>
  <c r="F259" i="1"/>
  <c r="G259" i="1"/>
  <c r="H259" i="1"/>
  <c r="I259" i="1"/>
  <c r="E248" i="1"/>
  <c r="F248" i="1"/>
  <c r="G248" i="1"/>
  <c r="H248" i="1"/>
  <c r="I248" i="1"/>
  <c r="D248" i="1"/>
  <c r="E234" i="1"/>
  <c r="F234" i="1"/>
  <c r="G234" i="1"/>
  <c r="H234" i="1"/>
  <c r="I234" i="1"/>
  <c r="D234" i="1"/>
  <c r="F222" i="1"/>
  <c r="G222" i="1"/>
  <c r="H222" i="1"/>
  <c r="I222" i="1"/>
  <c r="D222" i="1"/>
  <c r="E222" i="1"/>
  <c r="G214" i="1"/>
  <c r="H214" i="1"/>
  <c r="I214" i="1"/>
  <c r="E214" i="1"/>
  <c r="E205" i="1"/>
  <c r="F205" i="1"/>
  <c r="G205" i="1"/>
  <c r="H205" i="1"/>
  <c r="I205" i="1"/>
  <c r="D205" i="1"/>
  <c r="F194" i="1"/>
  <c r="G194" i="1"/>
  <c r="H194" i="1"/>
  <c r="I194" i="1"/>
  <c r="E194" i="1"/>
  <c r="E187" i="1"/>
  <c r="F187" i="1"/>
  <c r="G187" i="1"/>
  <c r="H187" i="1"/>
  <c r="I187" i="1"/>
  <c r="D187" i="1"/>
  <c r="E178" i="1"/>
  <c r="F178" i="1"/>
  <c r="G178" i="1"/>
  <c r="H178" i="1"/>
  <c r="I178" i="1"/>
  <c r="D178" i="1"/>
  <c r="E167" i="1"/>
  <c r="F167" i="1"/>
  <c r="G167" i="1"/>
  <c r="H167" i="1"/>
  <c r="I167" i="1"/>
  <c r="D167" i="1"/>
  <c r="F161" i="1"/>
  <c r="G161" i="1"/>
  <c r="G191" i="1" s="1"/>
  <c r="H161" i="1"/>
  <c r="I161" i="1"/>
  <c r="I191" i="1" s="1"/>
  <c r="I148" i="1"/>
  <c r="I155" i="1" s="1"/>
  <c r="E148" i="1"/>
  <c r="F148" i="1"/>
  <c r="F155" i="1" s="1"/>
  <c r="G148" i="1"/>
  <c r="G155" i="1" s="1"/>
  <c r="H148" i="1"/>
  <c r="H155" i="1" s="1"/>
  <c r="E128" i="1"/>
  <c r="F128" i="1"/>
  <c r="F143" i="1" s="1"/>
  <c r="G128" i="1"/>
  <c r="G143" i="1" s="1"/>
  <c r="H128" i="1"/>
  <c r="H143" i="1" s="1"/>
  <c r="I128" i="1"/>
  <c r="I143" i="1" s="1"/>
  <c r="D128" i="1"/>
  <c r="E112" i="1"/>
  <c r="F112" i="1"/>
  <c r="G112" i="1"/>
  <c r="H112" i="1"/>
  <c r="I112" i="1"/>
  <c r="D112" i="1"/>
  <c r="G100" i="1"/>
  <c r="H100" i="1"/>
  <c r="I100" i="1"/>
  <c r="D79" i="1"/>
  <c r="E79" i="1"/>
  <c r="D84" i="1"/>
  <c r="E84" i="1"/>
  <c r="D88" i="1"/>
  <c r="E88" i="1"/>
  <c r="D96" i="1"/>
  <c r="E96" i="1"/>
  <c r="F100" i="1"/>
  <c r="G96" i="1"/>
  <c r="H96" i="1"/>
  <c r="I96" i="1"/>
  <c r="F96" i="1"/>
  <c r="F88" i="1"/>
  <c r="G88" i="1"/>
  <c r="H88" i="1"/>
  <c r="I88" i="1"/>
  <c r="F84" i="1"/>
  <c r="G84" i="1"/>
  <c r="H84" i="1"/>
  <c r="I84" i="1"/>
  <c r="F79" i="1"/>
  <c r="F91" i="1" s="1"/>
  <c r="G79" i="1"/>
  <c r="G91" i="1" s="1"/>
  <c r="H79" i="1"/>
  <c r="I79" i="1"/>
  <c r="I91" i="1" s="1"/>
  <c r="E61" i="1"/>
  <c r="F61" i="1"/>
  <c r="G61" i="1"/>
  <c r="H61" i="1"/>
  <c r="I61" i="1"/>
  <c r="D61" i="1"/>
  <c r="E54" i="1"/>
  <c r="F54" i="1"/>
  <c r="G54" i="1"/>
  <c r="H54" i="1"/>
  <c r="I54" i="1"/>
  <c r="D54" i="1"/>
  <c r="E49" i="1"/>
  <c r="F49" i="1"/>
  <c r="G49" i="1"/>
  <c r="H49" i="1"/>
  <c r="I49" i="1"/>
  <c r="E37" i="1"/>
  <c r="F37" i="1"/>
  <c r="G37" i="1"/>
  <c r="H37" i="1"/>
  <c r="I37" i="1"/>
  <c r="E32" i="1"/>
  <c r="F32" i="1"/>
  <c r="G32" i="1"/>
  <c r="H32" i="1"/>
  <c r="I32" i="1"/>
  <c r="E21" i="1"/>
  <c r="F21" i="1"/>
  <c r="G21" i="1"/>
  <c r="H21" i="1"/>
  <c r="I21" i="1"/>
  <c r="E17" i="1"/>
  <c r="F17" i="1"/>
  <c r="G17" i="1"/>
  <c r="H17" i="1"/>
  <c r="I17" i="1"/>
  <c r="E12" i="1"/>
  <c r="F12" i="1"/>
  <c r="G12" i="1"/>
  <c r="H12" i="1"/>
  <c r="I12" i="1"/>
  <c r="E7" i="1"/>
  <c r="F7" i="1"/>
  <c r="G7" i="1"/>
  <c r="H7" i="1"/>
  <c r="I7" i="1"/>
  <c r="D7" i="1"/>
  <c r="G263" i="1" l="1"/>
  <c r="G333" i="1"/>
  <c r="G369" i="1"/>
  <c r="F431" i="1"/>
  <c r="H610" i="1"/>
  <c r="H191" i="1"/>
  <c r="F191" i="1"/>
  <c r="F263" i="1"/>
  <c r="G280" i="1"/>
  <c r="H401" i="1"/>
  <c r="F401" i="1"/>
  <c r="I431" i="1"/>
  <c r="G431" i="1"/>
  <c r="F627" i="1"/>
  <c r="I532" i="1"/>
  <c r="G532" i="1"/>
  <c r="G549" i="1" s="1"/>
  <c r="H532" i="1"/>
  <c r="F532" i="1"/>
  <c r="H466" i="1"/>
  <c r="H482" i="1" s="1"/>
  <c r="F466" i="1"/>
  <c r="I466" i="1"/>
  <c r="G466" i="1"/>
  <c r="G482" i="1" s="1"/>
  <c r="G627" i="1"/>
  <c r="G209" i="1"/>
  <c r="G210" i="1" s="1"/>
  <c r="H415" i="1"/>
  <c r="G595" i="1"/>
  <c r="G611" i="1" s="1"/>
  <c r="H661" i="1"/>
  <c r="F209" i="1"/>
  <c r="G298" i="1"/>
  <c r="I401" i="1"/>
  <c r="G415" i="1"/>
  <c r="I661" i="1"/>
  <c r="G661" i="1"/>
  <c r="H280" i="1"/>
  <c r="I280" i="1"/>
  <c r="I263" i="1"/>
  <c r="H263" i="1"/>
  <c r="I209" i="1"/>
  <c r="I627" i="1"/>
  <c r="H627" i="1"/>
  <c r="I595" i="1"/>
  <c r="I611" i="1" s="1"/>
  <c r="H595" i="1"/>
  <c r="H611" i="1" s="1"/>
  <c r="I498" i="1"/>
  <c r="H498" i="1"/>
  <c r="I369" i="1"/>
  <c r="I415" i="1" s="1"/>
  <c r="I298" i="1"/>
  <c r="I351" i="1" s="1"/>
  <c r="H298" i="1"/>
  <c r="H351" i="1" s="1"/>
  <c r="H209" i="1"/>
  <c r="H91" i="1"/>
  <c r="I125" i="1"/>
  <c r="I144" i="1" s="1"/>
  <c r="G125" i="1"/>
  <c r="G144" i="1" s="1"/>
  <c r="H125" i="1"/>
  <c r="F125" i="1"/>
  <c r="F144" i="1" s="1"/>
  <c r="H25" i="1"/>
  <c r="F25" i="1"/>
  <c r="I58" i="1"/>
  <c r="G58" i="1"/>
  <c r="I25" i="1"/>
  <c r="G25" i="1"/>
  <c r="H58" i="1"/>
  <c r="F58" i="1"/>
  <c r="I482" i="1" l="1"/>
  <c r="F210" i="1"/>
  <c r="G351" i="1"/>
  <c r="I210" i="1"/>
  <c r="H210" i="1"/>
  <c r="H144" i="1"/>
  <c r="I549" i="1"/>
  <c r="H549" i="1"/>
  <c r="D566" i="1"/>
  <c r="D670" i="1"/>
  <c r="I674" i="1" l="1"/>
  <c r="I678" i="1" s="1"/>
  <c r="I679" i="1" s="1"/>
  <c r="H674" i="1"/>
  <c r="H678" i="1" s="1"/>
  <c r="H679" i="1" s="1"/>
  <c r="G674" i="1"/>
  <c r="G678" i="1" s="1"/>
  <c r="G679" i="1" s="1"/>
  <c r="F674" i="1"/>
  <c r="F678" i="1" s="1"/>
  <c r="E674" i="1"/>
  <c r="D646" i="1"/>
  <c r="F661" i="1"/>
  <c r="D634" i="1"/>
  <c r="D623" i="1"/>
  <c r="D619" i="1"/>
  <c r="D614" i="1"/>
  <c r="F610" i="1"/>
  <c r="D598" i="1"/>
  <c r="D582" i="1"/>
  <c r="F595" i="1"/>
  <c r="D571" i="1"/>
  <c r="D519" i="1"/>
  <c r="D508" i="1"/>
  <c r="D490" i="1"/>
  <c r="F498" i="1"/>
  <c r="D485" i="1"/>
  <c r="F481" i="1"/>
  <c r="F482" i="1" s="1"/>
  <c r="D469" i="1"/>
  <c r="D419" i="1"/>
  <c r="D404" i="1"/>
  <c r="D393" i="1"/>
  <c r="D361" i="1"/>
  <c r="F369" i="1"/>
  <c r="D355" i="1"/>
  <c r="F611" i="1" l="1"/>
  <c r="F679" i="1"/>
  <c r="F549" i="1"/>
  <c r="F415" i="1"/>
  <c r="D194" i="1"/>
  <c r="H71" i="1"/>
  <c r="H74" i="1" s="1"/>
  <c r="H75" i="1" s="1"/>
  <c r="D275" i="1"/>
  <c r="D214" i="1" l="1"/>
  <c r="D294" i="1" l="1"/>
  <c r="D285" i="1"/>
  <c r="D259" i="1"/>
  <c r="F214" i="1"/>
  <c r="F226" i="1" s="1"/>
  <c r="F281" i="1" s="1"/>
  <c r="G226" i="1"/>
  <c r="G281" i="1" s="1"/>
  <c r="H226" i="1"/>
  <c r="H281" i="1" s="1"/>
  <c r="I226" i="1"/>
  <c r="I281" i="1" s="1"/>
  <c r="F298" i="1" l="1"/>
  <c r="F351" i="1" s="1"/>
  <c r="E161" i="1"/>
  <c r="D161" i="1"/>
  <c r="D148" i="1"/>
  <c r="E100" i="1"/>
  <c r="D100" i="1"/>
  <c r="E71" i="1"/>
  <c r="F71" i="1"/>
  <c r="F74" i="1" s="1"/>
  <c r="F75" i="1" s="1"/>
  <c r="G71" i="1"/>
  <c r="G74" i="1" s="1"/>
  <c r="G75" i="1" s="1"/>
  <c r="I71" i="1"/>
  <c r="I74" i="1" s="1"/>
  <c r="I75" i="1" s="1"/>
  <c r="D71" i="1"/>
  <c r="D49" i="1"/>
  <c r="D37" i="1"/>
  <c r="D32" i="1"/>
  <c r="D21" i="1"/>
  <c r="D17" i="1"/>
</calcChain>
</file>

<file path=xl/sharedStrings.xml><?xml version="1.0" encoding="utf-8"?>
<sst xmlns="http://schemas.openxmlformats.org/spreadsheetml/2006/main" count="665" uniqueCount="286">
  <si>
    <t>Denumirea bucatelor</t>
  </si>
  <si>
    <t>Brutto,  g</t>
  </si>
  <si>
    <t>Netto,  g</t>
  </si>
  <si>
    <t>Proteine, g</t>
  </si>
  <si>
    <t>Lipide, g</t>
  </si>
  <si>
    <t>Glucide, g</t>
  </si>
  <si>
    <t>Valoarea calorica, kcal</t>
  </si>
  <si>
    <t>zahăr</t>
  </si>
  <si>
    <t>Volumul bucatelor</t>
  </si>
  <si>
    <t>N d/o</t>
  </si>
  <si>
    <t>PRIMA  ZI - LUNI</t>
  </si>
  <si>
    <t>Dejun</t>
  </si>
  <si>
    <t>Ceai cu lămâie:</t>
  </si>
  <si>
    <t>ceai</t>
  </si>
  <si>
    <t>II Dejun</t>
  </si>
  <si>
    <t>Prânz</t>
  </si>
  <si>
    <t>varză</t>
  </si>
  <si>
    <t>morcov</t>
  </si>
  <si>
    <t>cartofi</t>
  </si>
  <si>
    <t>ceapă</t>
  </si>
  <si>
    <t>verdeaţă</t>
  </si>
  <si>
    <t>Supă cu boboase şi smântână :</t>
  </si>
  <si>
    <t>Pâine de secară</t>
  </si>
  <si>
    <t>Cina</t>
  </si>
  <si>
    <t>crupe de griş</t>
  </si>
  <si>
    <t>Lapte cu cacao</t>
  </si>
  <si>
    <t>ZIUA A DOUA-MARŢI</t>
  </si>
  <si>
    <t>crupe de grâu</t>
  </si>
  <si>
    <t>40/10</t>
  </si>
  <si>
    <t>sare</t>
  </si>
  <si>
    <t>Pâine  de secară</t>
  </si>
  <si>
    <t>75/130</t>
  </si>
  <si>
    <t>Salată din legume proaspete:</t>
  </si>
  <si>
    <t>orez</t>
  </si>
  <si>
    <t>ceapa</t>
  </si>
  <si>
    <t>ZIUA A CINCEA – VINERI</t>
  </si>
  <si>
    <t>făină de grâu</t>
  </si>
  <si>
    <t>ZIUA A PATRA – JOI</t>
  </si>
  <si>
    <t>ZIUA A TREIA – MIERCURI</t>
  </si>
  <si>
    <t>carne de vită</t>
  </si>
  <si>
    <t>pâine din făină de grâu integrală fortificată cu acid folic şi Fe</t>
  </si>
  <si>
    <t>Pâine din făină de grâu integrală fortificată cu acid folic şi Fe</t>
  </si>
  <si>
    <t>ouă de găină de categorie «Exstra»</t>
  </si>
  <si>
    <t>Total Dejunul I</t>
  </si>
  <si>
    <t>Total Prânzul</t>
  </si>
  <si>
    <t>Total Cina</t>
  </si>
  <si>
    <t>TOTAL PRIMA  ZI - LUNI</t>
  </si>
  <si>
    <t>TOTAL ZIUA A DOUA-MARŢI</t>
  </si>
  <si>
    <t>TOTAL ZIUA A TREIA – MIERCURI</t>
  </si>
  <si>
    <t>TOTAL ZIUA A PATRA – JOI</t>
  </si>
  <si>
    <t>TOTAL ZIUA A CINCEA – VINERI</t>
  </si>
  <si>
    <t>ţelină</t>
  </si>
  <si>
    <t>sfeclă roșie</t>
  </si>
  <si>
    <t>Pâinea</t>
  </si>
  <si>
    <t>Gramajul bucatelor</t>
  </si>
  <si>
    <t>Masa Brută,  g</t>
  </si>
  <si>
    <t>Masa Netă,  g</t>
  </si>
  <si>
    <t>lapte pasteurizat 2.5%</t>
  </si>
  <si>
    <t>ulei de floarea soarelui nerafinat</t>
  </si>
  <si>
    <t xml:space="preserve">ulei de floarea soarelui </t>
  </si>
  <si>
    <t>brânză de vaci 5%</t>
  </si>
  <si>
    <t>ulei de floarea soarelui</t>
  </si>
  <si>
    <t>Pilaf cu carne de vită:</t>
  </si>
  <si>
    <t>țelină tulpină</t>
  </si>
  <si>
    <t>Tartina cu unt și brânză cu cheag  tare</t>
  </si>
  <si>
    <t>tomate în suc propriu</t>
  </si>
  <si>
    <t>ardei dulci</t>
  </si>
  <si>
    <t>Fructe coapte cu dovleac</t>
  </si>
  <si>
    <t>Terci din fulgi de ovăz şi semințe</t>
  </si>
  <si>
    <r>
      <rPr>
        <b/>
        <sz val="14"/>
        <color theme="1"/>
        <rFont val="Times New Roman"/>
        <family val="1"/>
        <charset val="204"/>
      </rPr>
      <t>Seminţe:</t>
    </r>
    <r>
      <rPr>
        <sz val="14"/>
        <color theme="1"/>
        <rFont val="Times New Roman"/>
        <family val="1"/>
        <charset val="204"/>
      </rPr>
      <t xml:space="preserve">   in,susan</t>
    </r>
  </si>
  <si>
    <t>Zahăr</t>
  </si>
  <si>
    <t xml:space="preserve">Lămâie </t>
  </si>
  <si>
    <t>Ceai</t>
  </si>
  <si>
    <t>Ou fiert / Piure de cartofi</t>
  </si>
  <si>
    <t xml:space="preserve">Tartina cu unt </t>
  </si>
  <si>
    <t>Crupe de mei</t>
  </si>
  <si>
    <t>Supă cu paste făinoase şi smântână:</t>
  </si>
  <si>
    <t>nuci</t>
  </si>
  <si>
    <t>Supă  cu perişoare cu smântână:</t>
  </si>
  <si>
    <t>Perişoare :</t>
  </si>
  <si>
    <t>faina de grâu</t>
  </si>
  <si>
    <t>Tocăniţă din carne de curcan cu legume</t>
  </si>
  <si>
    <t>seminţe:susan</t>
  </si>
  <si>
    <t xml:space="preserve"> Omletă cu seminţe de susan</t>
  </si>
  <si>
    <t>Salată de legume fierte</t>
  </si>
  <si>
    <t>Sfeclă roşie</t>
  </si>
  <si>
    <t>ulei nerafinat</t>
  </si>
  <si>
    <t>20/20</t>
  </si>
  <si>
    <t>praz</t>
  </si>
  <si>
    <t>fasole</t>
  </si>
  <si>
    <t xml:space="preserve">zahăr </t>
  </si>
  <si>
    <t>40/8/11,5</t>
  </si>
  <si>
    <t>roșii</t>
  </si>
  <si>
    <t>ardei gras</t>
  </si>
  <si>
    <t xml:space="preserve">carne de pui </t>
  </si>
  <si>
    <t>tulpină de țelină</t>
  </si>
  <si>
    <t>magiun</t>
  </si>
  <si>
    <t>160/15</t>
  </si>
  <si>
    <t>150/15</t>
  </si>
  <si>
    <t>paste făinoase</t>
  </si>
  <si>
    <t>lămâie</t>
  </si>
  <si>
    <t>rădăcină pătrunjel</t>
  </si>
  <si>
    <t>răd.de țelină</t>
  </si>
  <si>
    <t>conopidă</t>
  </si>
  <si>
    <t>Ciorbă de conopidă cu smântână</t>
  </si>
  <si>
    <t>140/75</t>
  </si>
  <si>
    <t>dovleac</t>
  </si>
  <si>
    <t xml:space="preserve">cartofi </t>
  </si>
  <si>
    <t>120/85</t>
  </si>
  <si>
    <t>175/85</t>
  </si>
  <si>
    <t>ZIUA A ŞASEA - LUNI</t>
  </si>
  <si>
    <t>Terci din crupe de orz cu nuci/dovleac</t>
  </si>
  <si>
    <t>Ceai cu lămâie</t>
  </si>
  <si>
    <t xml:space="preserve">lămâie </t>
  </si>
  <si>
    <t>Tartină cu unt şi brânză cu cheag tare 45%</t>
  </si>
  <si>
    <t>brânză cu cheag  tare 45%</t>
  </si>
  <si>
    <t>Salată: "Gingăşie"</t>
  </si>
  <si>
    <t>tulpină de ţelină</t>
  </si>
  <si>
    <t>seminţe de floarea soarelui</t>
  </si>
  <si>
    <t>suc de lămâie</t>
  </si>
  <si>
    <t>Ciorbă cu castraveţi muraţi şi arpacaş</t>
  </si>
  <si>
    <t>castraveţi muraţi</t>
  </si>
  <si>
    <t>crupă de arpacaș</t>
  </si>
  <si>
    <t>TOTAL ZIUA A ŞASEA - LUNI</t>
  </si>
  <si>
    <t>ZIUA A ŞAPTEA - MARŢI</t>
  </si>
  <si>
    <t>crupe de mei</t>
  </si>
  <si>
    <t>Lapte fiert</t>
  </si>
  <si>
    <t>40/10/15</t>
  </si>
  <si>
    <t>gem  de fructe</t>
  </si>
  <si>
    <t>brocoli</t>
  </si>
  <si>
    <t>țelina</t>
  </si>
  <si>
    <t>Pârjoale din carne de vită cu cartofi înăbuşiţi</t>
  </si>
  <si>
    <t>150/75</t>
  </si>
  <si>
    <r>
      <rPr>
        <b/>
        <sz val="14"/>
        <color theme="1"/>
        <rFont val="Times New Roman"/>
        <family val="1"/>
        <charset val="204"/>
      </rPr>
      <t>Pârjoale:</t>
    </r>
    <r>
      <rPr>
        <sz val="14"/>
        <color theme="1"/>
        <rFont val="Times New Roman"/>
        <family val="1"/>
        <charset val="204"/>
      </rPr>
      <t xml:space="preserve"> carne de vită</t>
    </r>
  </si>
  <si>
    <t>făinâ de grâu</t>
  </si>
  <si>
    <t>Crutoane din pâine de secară</t>
  </si>
  <si>
    <t xml:space="preserve">Peşte copt cu orez şi legume </t>
  </si>
  <si>
    <t>150/62</t>
  </si>
  <si>
    <t>TOTAL ZIUA A ŞAPTEA - MARŢI</t>
  </si>
  <si>
    <t>ZIUA A OPTA - MIERCURI</t>
  </si>
  <si>
    <t>Terci din fulgi de ovăz cu lapte</t>
  </si>
  <si>
    <t>fulgi de ovăz</t>
  </si>
  <si>
    <t>Tartină cu unt :</t>
  </si>
  <si>
    <t>sfeclă roşie</t>
  </si>
  <si>
    <t xml:space="preserve">sare </t>
  </si>
  <si>
    <t>carne de pui</t>
  </si>
  <si>
    <t>suc de roşii</t>
  </si>
  <si>
    <t xml:space="preserve">făină </t>
  </si>
  <si>
    <t>drojdie</t>
  </si>
  <si>
    <t>stafide</t>
  </si>
  <si>
    <t>seminţe de susan</t>
  </si>
  <si>
    <t>TOTAL ZIUA A OPTA - MIERCURI</t>
  </si>
  <si>
    <t>ZIUA A NOUA – JOI</t>
  </si>
  <si>
    <t>Terci din crupe de griş cu lapte</t>
  </si>
  <si>
    <t xml:space="preserve">Salată de legume </t>
  </si>
  <si>
    <t>roșii proaspete</t>
  </si>
  <si>
    <t>fileu de pui</t>
  </si>
  <si>
    <t xml:space="preserve">morcov </t>
  </si>
  <si>
    <t>prune</t>
  </si>
  <si>
    <t>Pârjoale  de pește  /Cartofi fierţi cu verdeaţă</t>
  </si>
  <si>
    <t>făină de gâu</t>
  </si>
  <si>
    <t>verdeaţă/mărar</t>
  </si>
  <si>
    <t>Ceai cu zahăr :</t>
  </si>
  <si>
    <t>TOTAL ZIUA A NOUA – JOI</t>
  </si>
  <si>
    <t>ZIUA A ZECEA – VINERI</t>
  </si>
  <si>
    <t>zahar</t>
  </si>
  <si>
    <t>Supă cu găluşte şi smântână:</t>
  </si>
  <si>
    <t>rădăcine de ţelină</t>
  </si>
  <si>
    <t>faină de grâu</t>
  </si>
  <si>
    <t xml:space="preserve">ardei gras </t>
  </si>
  <si>
    <t>Omletă</t>
  </si>
  <si>
    <t>fănă de grâu</t>
  </si>
  <si>
    <t>seminţe</t>
  </si>
  <si>
    <t>TOTAL ZIUA A ZECEA – VINERI</t>
  </si>
  <si>
    <t>Tocăniță de fasole verde cu cartofi și fileu de pui</t>
  </si>
  <si>
    <t>Compot din fructe uscate</t>
  </si>
  <si>
    <t>Paste făinoase fierte cu unt/pește copt cu legume</t>
  </si>
  <si>
    <t>Ceai cu zahăr și lămâie</t>
  </si>
  <si>
    <t>Tartină cu unt și gem de fructe</t>
  </si>
  <si>
    <t>Supă de brocoli cu smântână</t>
  </si>
  <si>
    <t>Compot de fructe uscate</t>
  </si>
  <si>
    <t>Ciorbă delicioasă cu smântână</t>
  </si>
  <si>
    <t>Compot fructe uscate</t>
  </si>
  <si>
    <t>paste fainoase</t>
  </si>
  <si>
    <t>Păpănaşi copţi în rolă cu brânză de vaci şi magiun</t>
  </si>
  <si>
    <t xml:space="preserve">Compot fructe uscate </t>
  </si>
  <si>
    <t>Chefir 2,5% grăsime</t>
  </si>
  <si>
    <t>smântână 15% grăsime</t>
  </si>
  <si>
    <t>lapte pasteurizat 2.5%-3,2% grăsime</t>
  </si>
  <si>
    <t>brânză de vaci 5%  grăsime</t>
  </si>
  <si>
    <t>lapte pasteurizat 2.5% - 3,2% grăsime</t>
  </si>
  <si>
    <t>lapte pasteurizat 2,5-3,2% grăsime</t>
  </si>
  <si>
    <t>lapte pasteurizat  2,5-3,2% grăsime</t>
  </si>
  <si>
    <t>lapte pasteurizați 2,5-3,2% grăsime</t>
  </si>
  <si>
    <t>Supă de lapte cu orez</t>
  </si>
  <si>
    <t>brânză cu cheag  tare 45% grăsime</t>
  </si>
  <si>
    <t>Tartina cu unt şi brânză cu cheag  tare 45% grăsime</t>
  </si>
  <si>
    <t>brânză de vaci  5% grăsime</t>
  </si>
  <si>
    <t>smântână 15%grăsime</t>
  </si>
  <si>
    <t>brânză cu cheag  tare 45%grăsime</t>
  </si>
  <si>
    <t>Tartină cu unt şi brânză cu cheag tare 45%grăsime</t>
  </si>
  <si>
    <t>brânză de vaci 5%grăsime</t>
  </si>
  <si>
    <t>fasole verde</t>
  </si>
  <si>
    <t>Muraturi cu conținut de sare pînă la 1,5g per 100 g produs.</t>
  </si>
  <si>
    <t>Suc 100% din fructe cu mai puţin de 5g de zaharuri per 100 ml,</t>
  </si>
  <si>
    <t>Iaurt natural 2,5% fără adaus de zahăr</t>
  </si>
  <si>
    <t>Fructe proaspete : mere</t>
  </si>
  <si>
    <t xml:space="preserve">Salată </t>
  </si>
  <si>
    <t>Terci din crupe grâu cu lapte şi nuci</t>
  </si>
  <si>
    <t xml:space="preserve">Terci din crupe de griş cu lapte </t>
  </si>
  <si>
    <t xml:space="preserve">Terci din crupe de  mei cu lapte </t>
  </si>
  <si>
    <t>Supă de lapte cu  hrişcă</t>
  </si>
  <si>
    <t xml:space="preserve">Terci din crupe de mei cu lapte </t>
  </si>
  <si>
    <t>Coptură cu  brănză de vaci şi stafide</t>
  </si>
  <si>
    <t>crupe de griș</t>
  </si>
  <si>
    <t>Supă "Poloneză" cu smântână</t>
  </si>
  <si>
    <t>mazăre verde</t>
  </si>
  <si>
    <t>150/52,2</t>
  </si>
  <si>
    <t xml:space="preserve">Supă de legume şi  smântână </t>
  </si>
  <si>
    <t>Chefir 2,5% grasimi</t>
  </si>
  <si>
    <t>Carne de pui cu varză înăbușită</t>
  </si>
  <si>
    <t>Friptură din carne de curcan cu hrișcă</t>
  </si>
  <si>
    <t>hrișcă</t>
  </si>
  <si>
    <t xml:space="preserve"> Сovrigei fără grăsimi hidrogenizate</t>
  </si>
  <si>
    <t xml:space="preserve">Băutură din fructe uscate </t>
  </si>
  <si>
    <t xml:space="preserve">  Fileu de pui cu  piure de mazăre uscată/linte.  </t>
  </si>
  <si>
    <t>Garnitură simplă cu mazăre verde / Ou fiert</t>
  </si>
  <si>
    <t>Biscuiţi  fără grăsimi hidrogenizate</t>
  </si>
  <si>
    <t>Budincă din brânză de vaci cu gem de fructe</t>
  </si>
  <si>
    <t>Total Dejunul II</t>
  </si>
  <si>
    <t>Total cina</t>
  </si>
  <si>
    <t>95</t>
  </si>
  <si>
    <t>cacao</t>
  </si>
  <si>
    <t>40/10/11,5</t>
  </si>
  <si>
    <t>mazăre conservată</t>
  </si>
  <si>
    <t>verdeață</t>
  </si>
  <si>
    <t>pastă de tomate</t>
  </si>
  <si>
    <t>Biscuiți  fără grăsimi hidrogenizate</t>
  </si>
  <si>
    <t>Сovrigei fără grăsimi hidrogenizate</t>
  </si>
  <si>
    <t>100/62,7/15</t>
  </si>
  <si>
    <t>154/52,2</t>
  </si>
  <si>
    <t>170/97,5</t>
  </si>
  <si>
    <t>40/10/12,5</t>
  </si>
  <si>
    <t>120/97,5</t>
  </si>
  <si>
    <t>114/65</t>
  </si>
  <si>
    <t>100/82</t>
  </si>
  <si>
    <r>
      <t xml:space="preserve">Fructe proaspete : </t>
    </r>
    <r>
      <rPr>
        <sz val="14"/>
        <color theme="1"/>
        <rFont val="Times New Roman"/>
        <family val="1"/>
        <charset val="204"/>
      </rPr>
      <t xml:space="preserve"> mere</t>
    </r>
  </si>
  <si>
    <t xml:space="preserve">Salata de legume </t>
  </si>
  <si>
    <t>mere, portocale</t>
  </si>
  <si>
    <t>gem de fructe</t>
  </si>
  <si>
    <t>Chifteluţe de peşte în sos alb cu mămăliguţă</t>
  </si>
  <si>
    <t>fileu de peşte  (Merluciu)</t>
  </si>
  <si>
    <r>
      <rPr>
        <b/>
        <sz val="14"/>
        <color theme="1"/>
        <rFont val="Times New Roman"/>
        <family val="1"/>
        <charset val="204"/>
      </rPr>
      <t>Mămăliguţă</t>
    </r>
    <r>
      <rPr>
        <sz val="14"/>
        <color theme="1"/>
        <rFont val="Times New Roman"/>
        <family val="1"/>
        <charset val="204"/>
      </rPr>
      <t xml:space="preserve"> : crupe de porumb</t>
    </r>
  </si>
  <si>
    <r>
      <t xml:space="preserve">Legume proaspete : </t>
    </r>
    <r>
      <rPr>
        <sz val="14"/>
        <color theme="1"/>
        <rFont val="Times New Roman"/>
        <family val="1"/>
        <charset val="204"/>
      </rPr>
      <t>brocoli</t>
    </r>
  </si>
  <si>
    <r>
      <t xml:space="preserve">Fructe proaspete : </t>
    </r>
    <r>
      <rPr>
        <sz val="14"/>
        <color theme="1"/>
        <rFont val="Times New Roman"/>
        <family val="1"/>
        <charset val="204"/>
      </rPr>
      <t>banane</t>
    </r>
  </si>
  <si>
    <r>
      <t xml:space="preserve"> Legume proaspete: </t>
    </r>
    <r>
      <rPr>
        <sz val="14"/>
        <color theme="1"/>
        <rFont val="Times New Roman"/>
        <family val="1"/>
        <charset val="204"/>
      </rPr>
      <t>ardei dulci</t>
    </r>
  </si>
  <si>
    <t>fileu de  peşte (Merluciu)</t>
  </si>
  <si>
    <r>
      <t xml:space="preserve">Legume proaspete: </t>
    </r>
    <r>
      <rPr>
        <sz val="14"/>
        <color theme="1"/>
        <rFont val="Times New Roman"/>
        <family val="1"/>
        <charset val="204"/>
      </rPr>
      <t>roşii</t>
    </r>
  </si>
  <si>
    <t>hrişcă</t>
  </si>
  <si>
    <t xml:space="preserve">ceai </t>
  </si>
  <si>
    <r>
      <t xml:space="preserve">Fructe proaspete : </t>
    </r>
    <r>
      <rPr>
        <sz val="14"/>
        <color theme="1"/>
        <rFont val="Times New Roman"/>
        <family val="1"/>
        <charset val="204"/>
      </rPr>
      <t>mandarine</t>
    </r>
  </si>
  <si>
    <r>
      <t>semințe (</t>
    </r>
    <r>
      <rPr>
        <sz val="14"/>
        <color theme="1"/>
        <rFont val="Times New Roman"/>
        <family val="1"/>
        <charset val="204"/>
      </rPr>
      <t>miez de nucă</t>
    </r>
    <r>
      <rPr>
        <b/>
        <sz val="14"/>
        <color theme="1"/>
        <rFont val="Times New Roman"/>
        <family val="1"/>
        <charset val="204"/>
      </rPr>
      <t>)</t>
    </r>
  </si>
  <si>
    <r>
      <t xml:space="preserve">Legume proaspete: </t>
    </r>
    <r>
      <rPr>
        <sz val="14"/>
        <color theme="1"/>
        <rFont val="Times New Roman"/>
        <family val="1"/>
        <charset val="204"/>
      </rPr>
      <t>morcov</t>
    </r>
  </si>
  <si>
    <t>carne de curcan</t>
  </si>
  <si>
    <t>crupe de orz</t>
  </si>
  <si>
    <r>
      <t xml:space="preserve">Fructe proaspete:  </t>
    </r>
    <r>
      <rPr>
        <sz val="14"/>
        <color theme="1"/>
        <rFont val="Times New Roman"/>
        <family val="1"/>
        <charset val="204"/>
      </rPr>
      <t>mere</t>
    </r>
  </si>
  <si>
    <t>Colţunaşi lenoşi din brânză  cu unt:</t>
  </si>
  <si>
    <r>
      <t xml:space="preserve">Fructe proaspete : </t>
    </r>
    <r>
      <rPr>
        <sz val="14"/>
        <color theme="1"/>
        <rFont val="Times New Roman"/>
        <family val="1"/>
        <charset val="204"/>
      </rPr>
      <t>mere</t>
    </r>
  </si>
  <si>
    <r>
      <t xml:space="preserve">Legume  proaspete: </t>
    </r>
    <r>
      <rPr>
        <sz val="14"/>
        <color theme="1"/>
        <rFont val="Times New Roman"/>
        <family val="1"/>
        <charset val="204"/>
      </rPr>
      <t>ardei dulci</t>
    </r>
  </si>
  <si>
    <r>
      <t xml:space="preserve">Fructe proaspete : </t>
    </r>
    <r>
      <rPr>
        <sz val="14"/>
        <color theme="1"/>
        <rFont val="Times New Roman"/>
        <family val="1"/>
        <charset val="204"/>
      </rPr>
      <t xml:space="preserve">banane </t>
    </r>
  </si>
  <si>
    <t>Carne de pui în sos cu legume, paste făinoase fierte</t>
  </si>
  <si>
    <t>mere uscate</t>
  </si>
  <si>
    <r>
      <t>Seminte (</t>
    </r>
    <r>
      <rPr>
        <sz val="14"/>
        <color theme="1"/>
        <rFont val="Times New Roman"/>
        <family val="1"/>
        <charset val="204"/>
      </rPr>
      <t>nucă</t>
    </r>
    <r>
      <rPr>
        <b/>
        <sz val="14"/>
        <color theme="1"/>
        <rFont val="Times New Roman"/>
        <family val="1"/>
        <charset val="204"/>
      </rPr>
      <t xml:space="preserve"> )</t>
    </r>
  </si>
  <si>
    <r>
      <rPr>
        <sz val="14"/>
        <color theme="1"/>
        <rFont val="Times New Roman"/>
        <family val="1"/>
        <charset val="204"/>
      </rPr>
      <t>mazăre</t>
    </r>
    <r>
      <rPr>
        <b/>
        <sz val="14"/>
        <color theme="1"/>
        <rFont val="Times New Roman"/>
        <family val="1"/>
        <charset val="204"/>
      </rPr>
      <t xml:space="preserve"> (</t>
    </r>
    <r>
      <rPr>
        <sz val="14"/>
        <color theme="1"/>
        <rFont val="Times New Roman"/>
        <family val="1"/>
        <charset val="204"/>
      </rPr>
      <t>linte în a doua jumătate a lunii *)</t>
    </r>
  </si>
  <si>
    <t>fileu de  peşte  (Merluciu)</t>
  </si>
  <si>
    <r>
      <t xml:space="preserve">Fructe proaspete : </t>
    </r>
    <r>
      <rPr>
        <sz val="14"/>
        <color theme="1"/>
        <rFont val="Times New Roman"/>
        <family val="1"/>
        <charset val="204"/>
      </rPr>
      <t>portocale</t>
    </r>
  </si>
  <si>
    <t xml:space="preserve">carne de curcan </t>
  </si>
  <si>
    <t>Salată de legume</t>
  </si>
  <si>
    <t>Meniu model unic pentru copiii din instituţiile de educaţie timpurie (3-7ani) 
cu regim de activitate de 9,5-10 ore
din  orașul Chișinău pentru anul 2020 -2021 sezon (iarnă – primăvară)</t>
  </si>
  <si>
    <t>pere uscate</t>
  </si>
  <si>
    <t>caise uscate</t>
  </si>
  <si>
    <r>
      <rPr>
        <b/>
        <sz val="14"/>
        <color theme="1"/>
        <rFont val="Times New Roman"/>
        <family val="1"/>
        <charset val="204"/>
      </rPr>
      <t>Fructe uscate:</t>
    </r>
    <r>
      <rPr>
        <sz val="14"/>
        <color theme="1"/>
        <rFont val="Times New Roman"/>
        <family val="1"/>
        <charset val="204"/>
      </rPr>
      <t xml:space="preserve"> prune,caise uscate</t>
    </r>
  </si>
  <si>
    <t>prune uscate</t>
  </si>
  <si>
    <t>unt fără grăsimi vegetale</t>
  </si>
  <si>
    <t>semințe</t>
  </si>
  <si>
    <t xml:space="preserve">                                                                                 Asigurarea cu apă potabilă a copiilor din surse sigure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</si>
</sst>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2" x14ac:knownFonts="1">
    <font>
      <sz val="11"/>
      <color theme="1"/>
      <name val="Verdana"/>
      <family val="2"/>
      <charset val="204"/>
    </font>
    <font>
      <sz val="11"/>
      <color rgb="FF000000"/>
      <name val="Verdana"/>
      <family val="2"/>
      <charset val="204"/>
    </font>
    <font>
      <b/>
      <sz val="11"/>
      <color theme="1"/>
      <name val="Verdana"/>
      <family val="2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22222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EAAAA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34998626667073579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4"/>
      </right>
      <top style="medium">
        <color indexed="64"/>
      </top>
      <bottom style="medium">
        <color indexed="64"/>
      </bottom>
      <diagonal/>
    </border>
    <border>
      <left style="thin">
        <color theme="4"/>
      </left>
      <right style="medium">
        <color theme="3"/>
      </right>
      <top style="medium">
        <color indexed="64"/>
      </top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indexed="64"/>
      </top>
      <bottom style="medium">
        <color indexed="64"/>
      </bottom>
      <diagonal/>
    </border>
    <border>
      <left style="medium">
        <color theme="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3" fillId="3" borderId="31" xfId="0" applyNumberFormat="1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/>
    </xf>
    <xf numFmtId="0" fontId="6" fillId="5" borderId="3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32" xfId="0" applyFont="1" applyFill="1" applyBorder="1" applyAlignment="1">
      <alignment horizontal="center" vertical="center"/>
    </xf>
    <xf numFmtId="0" fontId="5" fillId="5" borderId="33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3" borderId="32" xfId="0" applyFont="1" applyFill="1" applyBorder="1" applyAlignment="1">
      <alignment vertical="center"/>
    </xf>
    <xf numFmtId="0" fontId="5" fillId="0" borderId="11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4" borderId="29" xfId="0" applyNumberFormat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3" fillId="3" borderId="29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30" xfId="0" applyFont="1" applyFill="1" applyBorder="1" applyAlignment="1">
      <alignment vertical="center"/>
    </xf>
    <xf numFmtId="0" fontId="5" fillId="5" borderId="29" xfId="0" applyFont="1" applyFill="1" applyBorder="1" applyAlignment="1">
      <alignment vertical="center"/>
    </xf>
    <xf numFmtId="0" fontId="5" fillId="5" borderId="0" xfId="0" applyFont="1" applyFill="1" applyAlignment="1">
      <alignment vertical="center"/>
    </xf>
    <xf numFmtId="0" fontId="5" fillId="5" borderId="30" xfId="0" applyFont="1" applyFill="1" applyBorder="1" applyAlignment="1">
      <alignment vertical="center"/>
    </xf>
    <xf numFmtId="0" fontId="3" fillId="0" borderId="38" xfId="0" applyNumberFormat="1" applyFont="1" applyBorder="1" applyAlignment="1">
      <alignment horizontal="center" vertical="center"/>
    </xf>
    <xf numFmtId="0" fontId="3" fillId="0" borderId="21" xfId="0" applyNumberFormat="1" applyFont="1" applyBorder="1" applyAlignment="1">
      <alignment horizontal="center" vertical="center"/>
    </xf>
    <xf numFmtId="0" fontId="3" fillId="0" borderId="34" xfId="0" applyNumberFormat="1" applyFont="1" applyBorder="1" applyAlignment="1">
      <alignment horizontal="center" vertical="center"/>
    </xf>
    <xf numFmtId="0" fontId="3" fillId="0" borderId="22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3" fillId="4" borderId="29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3" fillId="4" borderId="30" xfId="0" applyFont="1" applyFill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9" xfId="0" applyFont="1" applyBorder="1" applyAlignment="1">
      <alignment vertical="center"/>
    </xf>
    <xf numFmtId="0" fontId="6" fillId="5" borderId="0" xfId="0" applyFont="1" applyFill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  <xf numFmtId="0" fontId="3" fillId="4" borderId="15" xfId="0" applyNumberFormat="1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31" xfId="0" applyNumberFormat="1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vertical="center"/>
    </xf>
    <xf numFmtId="0" fontId="3" fillId="4" borderId="32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37" xfId="0" applyFont="1" applyBorder="1" applyAlignment="1">
      <alignment horizontal="center" vertical="center"/>
    </xf>
    <xf numFmtId="0" fontId="5" fillId="0" borderId="27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36" xfId="0" applyFont="1" applyBorder="1" applyAlignment="1">
      <alignment vertical="center"/>
    </xf>
    <xf numFmtId="0" fontId="3" fillId="0" borderId="23" xfId="0" applyNumberFormat="1" applyFont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4" xfId="0" applyNumberFormat="1" applyFont="1" applyBorder="1" applyAlignment="1">
      <alignment vertical="center"/>
    </xf>
    <xf numFmtId="0" fontId="3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45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4" borderId="42" xfId="0" applyFont="1" applyFill="1" applyBorder="1" applyAlignment="1">
      <alignment vertical="center"/>
    </xf>
    <xf numFmtId="0" fontId="4" fillId="4" borderId="43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29" xfId="0" applyNumberFormat="1" applyFont="1" applyBorder="1" applyAlignment="1">
      <alignment vertical="center"/>
    </xf>
    <xf numFmtId="0" fontId="3" fillId="0" borderId="31" xfId="0" applyNumberFormat="1" applyFont="1" applyBorder="1" applyAlignment="1">
      <alignment vertical="center"/>
    </xf>
    <xf numFmtId="0" fontId="3" fillId="0" borderId="15" xfId="0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/>
    </xf>
    <xf numFmtId="0" fontId="4" fillId="0" borderId="37" xfId="0" applyFont="1" applyBorder="1" applyAlignment="1">
      <alignment horizontal="left" vertical="center"/>
    </xf>
    <xf numFmtId="0" fontId="3" fillId="0" borderId="45" xfId="0" applyNumberFormat="1" applyFont="1" applyBorder="1" applyAlignment="1">
      <alignment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4" fillId="0" borderId="45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49" xfId="0" applyNumberFormat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27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4" borderId="15" xfId="0" applyFont="1" applyFill="1" applyBorder="1" applyAlignment="1">
      <alignment vertical="center"/>
    </xf>
    <xf numFmtId="0" fontId="6" fillId="4" borderId="16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vertical="center"/>
    </xf>
    <xf numFmtId="0" fontId="3" fillId="4" borderId="31" xfId="0" applyFont="1" applyFill="1" applyBorder="1" applyAlignment="1">
      <alignment vertical="center"/>
    </xf>
    <xf numFmtId="0" fontId="3" fillId="4" borderId="32" xfId="0" applyFont="1" applyFill="1" applyBorder="1" applyAlignment="1">
      <alignment vertical="center"/>
    </xf>
    <xf numFmtId="0" fontId="3" fillId="4" borderId="33" xfId="0" applyFont="1" applyFill="1" applyBorder="1" applyAlignment="1">
      <alignment vertical="center"/>
    </xf>
    <xf numFmtId="0" fontId="3" fillId="0" borderId="56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left" vertical="center"/>
    </xf>
    <xf numFmtId="0" fontId="3" fillId="0" borderId="61" xfId="0" applyFont="1" applyBorder="1" applyAlignment="1">
      <alignment horizontal="left" vertical="center"/>
    </xf>
    <xf numFmtId="0" fontId="6" fillId="0" borderId="25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5" fillId="0" borderId="59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/>
    </xf>
    <xf numFmtId="0" fontId="4" fillId="0" borderId="2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vertical="center"/>
    </xf>
    <xf numFmtId="0" fontId="4" fillId="0" borderId="31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4" fillId="0" borderId="39" xfId="0" applyFont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 wrapText="1"/>
    </xf>
    <xf numFmtId="0" fontId="4" fillId="4" borderId="65" xfId="0" applyFont="1" applyFill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vertical="center"/>
    </xf>
    <xf numFmtId="0" fontId="3" fillId="0" borderId="59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5" fillId="0" borderId="64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6" xfId="0" applyFont="1" applyBorder="1" applyAlignment="1">
      <alignment horizontal="left" vertical="center"/>
    </xf>
    <xf numFmtId="0" fontId="3" fillId="0" borderId="67" xfId="0" applyFont="1" applyBorder="1" applyAlignment="1">
      <alignment horizontal="left" vertical="center"/>
    </xf>
    <xf numFmtId="0" fontId="3" fillId="0" borderId="67" xfId="0" applyFont="1" applyBorder="1" applyAlignment="1">
      <alignment vertical="center"/>
    </xf>
    <xf numFmtId="0" fontId="3" fillId="0" borderId="68" xfId="0" applyFont="1" applyBorder="1" applyAlignment="1">
      <alignment vertical="center"/>
    </xf>
    <xf numFmtId="0" fontId="3" fillId="0" borderId="57" xfId="0" applyNumberFormat="1" applyFont="1" applyBorder="1" applyAlignment="1">
      <alignment vertical="center"/>
    </xf>
    <xf numFmtId="0" fontId="3" fillId="0" borderId="60" xfId="0" applyNumberFormat="1" applyFont="1" applyBorder="1" applyAlignment="1">
      <alignment horizontal="center" vertical="center"/>
    </xf>
    <xf numFmtId="2" fontId="3" fillId="0" borderId="69" xfId="0" applyNumberFormat="1" applyFont="1" applyBorder="1" applyAlignment="1" applyProtection="1">
      <alignment horizontal="center" vertical="center"/>
      <protection locked="0"/>
    </xf>
    <xf numFmtId="2" fontId="3" fillId="0" borderId="70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2" fontId="3" fillId="0" borderId="71" xfId="0" applyNumberFormat="1" applyFont="1" applyBorder="1" applyAlignment="1">
      <alignment horizontal="center" vertical="center"/>
    </xf>
    <xf numFmtId="2" fontId="3" fillId="0" borderId="72" xfId="0" applyNumberFormat="1" applyFont="1" applyBorder="1" applyAlignment="1">
      <alignment horizontal="center" vertical="center"/>
    </xf>
    <xf numFmtId="0" fontId="5" fillId="0" borderId="66" xfId="0" applyFont="1" applyBorder="1" applyAlignment="1">
      <alignment horizontal="left" vertical="center"/>
    </xf>
    <xf numFmtId="0" fontId="5" fillId="0" borderId="67" xfId="0" applyFont="1" applyBorder="1" applyAlignment="1">
      <alignment horizontal="left" vertical="center"/>
    </xf>
    <xf numFmtId="0" fontId="3" fillId="0" borderId="68" xfId="0" applyFont="1" applyBorder="1" applyAlignment="1">
      <alignment horizontal="left" vertical="center"/>
    </xf>
    <xf numFmtId="0" fontId="4" fillId="0" borderId="36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3" fillId="0" borderId="73" xfId="0" applyFont="1" applyBorder="1" applyAlignment="1">
      <alignment horizontal="left" vertical="center"/>
    </xf>
    <xf numFmtId="0" fontId="3" fillId="0" borderId="58" xfId="0" applyNumberFormat="1" applyFont="1" applyBorder="1" applyAlignment="1">
      <alignment vertical="center"/>
    </xf>
    <xf numFmtId="0" fontId="3" fillId="0" borderId="60" xfId="0" applyNumberFormat="1" applyFont="1" applyBorder="1" applyAlignment="1">
      <alignment vertical="center"/>
    </xf>
    <xf numFmtId="0" fontId="3" fillId="0" borderId="60" xfId="0" applyFont="1" applyBorder="1" applyAlignment="1">
      <alignment horizontal="left" vertical="center"/>
    </xf>
    <xf numFmtId="0" fontId="3" fillId="0" borderId="6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4" fillId="0" borderId="74" xfId="0" applyNumberFormat="1" applyFont="1" applyBorder="1" applyAlignment="1">
      <alignment vertical="center"/>
    </xf>
    <xf numFmtId="0" fontId="4" fillId="0" borderId="17" xfId="0" applyFont="1" applyBorder="1" applyAlignment="1">
      <alignment vertical="center" wrapText="1"/>
    </xf>
    <xf numFmtId="0" fontId="3" fillId="0" borderId="63" xfId="0" applyFont="1" applyBorder="1" applyAlignment="1">
      <alignment vertical="center"/>
    </xf>
    <xf numFmtId="0" fontId="3" fillId="0" borderId="34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75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14" xfId="0" applyFont="1" applyBorder="1" applyAlignment="1">
      <alignment vertical="center"/>
    </xf>
    <xf numFmtId="0" fontId="3" fillId="0" borderId="45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left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/>
    </xf>
    <xf numFmtId="0" fontId="3" fillId="0" borderId="22" xfId="0" applyFont="1" applyBorder="1" applyAlignment="1">
      <alignment vertical="center"/>
    </xf>
    <xf numFmtId="0" fontId="5" fillId="0" borderId="63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4" fillId="0" borderId="41" xfId="0" applyFont="1" applyBorder="1" applyAlignment="1">
      <alignment vertical="center"/>
    </xf>
    <xf numFmtId="0" fontId="6" fillId="0" borderId="60" xfId="0" applyFont="1" applyBorder="1" applyAlignment="1">
      <alignment horizontal="left" vertical="center"/>
    </xf>
    <xf numFmtId="0" fontId="7" fillId="0" borderId="45" xfId="0" applyFont="1" applyBorder="1"/>
    <xf numFmtId="0" fontId="5" fillId="7" borderId="29" xfId="0" applyFont="1" applyFill="1" applyBorder="1" applyAlignment="1">
      <alignment vertical="center"/>
    </xf>
    <xf numFmtId="0" fontId="4" fillId="0" borderId="12" xfId="0" applyNumberFormat="1" applyFont="1" applyBorder="1" applyAlignment="1">
      <alignment vertical="center"/>
    </xf>
    <xf numFmtId="1" fontId="4" fillId="0" borderId="27" xfId="0" applyNumberFormat="1" applyFont="1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165" fontId="3" fillId="0" borderId="23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vertical="center"/>
    </xf>
    <xf numFmtId="0" fontId="3" fillId="0" borderId="81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/>
    </xf>
    <xf numFmtId="49" fontId="4" fillId="0" borderId="25" xfId="0" applyNumberFormat="1" applyFont="1" applyFill="1" applyBorder="1" applyAlignment="1">
      <alignment horizontal="center" vertical="center"/>
    </xf>
    <xf numFmtId="0" fontId="4" fillId="0" borderId="29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" fontId="4" fillId="0" borderId="25" xfId="0" applyNumberFormat="1" applyFont="1" applyBorder="1" applyAlignment="1">
      <alignment horizontal="center" vertical="center"/>
    </xf>
    <xf numFmtId="2" fontId="4" fillId="4" borderId="18" xfId="0" applyNumberFormat="1" applyFont="1" applyFill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6" borderId="0" xfId="0" applyFill="1" applyAlignment="1">
      <alignment vertical="center"/>
    </xf>
    <xf numFmtId="0" fontId="6" fillId="6" borderId="16" xfId="0" applyFont="1" applyFill="1" applyBorder="1" applyAlignment="1">
      <alignment horizontal="center" vertical="center"/>
    </xf>
    <xf numFmtId="0" fontId="4" fillId="0" borderId="32" xfId="0" applyNumberFormat="1" applyFont="1" applyBorder="1" applyAlignment="1">
      <alignment horizontal="center" vertical="center"/>
    </xf>
    <xf numFmtId="0" fontId="4" fillId="0" borderId="33" xfId="0" applyNumberFormat="1" applyFont="1" applyBorder="1" applyAlignment="1">
      <alignment horizontal="center" vertical="center"/>
    </xf>
    <xf numFmtId="0" fontId="5" fillId="5" borderId="12" xfId="0" applyFont="1" applyFill="1" applyBorder="1" applyAlignment="1">
      <alignment vertical="center"/>
    </xf>
    <xf numFmtId="0" fontId="0" fillId="8" borderId="13" xfId="0" applyFill="1" applyBorder="1" applyAlignment="1">
      <alignment vertical="center"/>
    </xf>
    <xf numFmtId="0" fontId="5" fillId="5" borderId="13" xfId="0" applyFont="1" applyFill="1" applyBorder="1" applyAlignment="1">
      <alignment vertical="center"/>
    </xf>
    <xf numFmtId="0" fontId="6" fillId="5" borderId="32" xfId="0" applyFont="1" applyFill="1" applyBorder="1" applyAlignment="1">
      <alignment vertical="center"/>
    </xf>
    <xf numFmtId="0" fontId="6" fillId="5" borderId="33" xfId="0" applyFont="1" applyFill="1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0" fontId="3" fillId="6" borderId="15" xfId="0" applyNumberFormat="1" applyFont="1" applyFill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4" fillId="6" borderId="41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2" fontId="4" fillId="0" borderId="24" xfId="0" applyNumberFormat="1" applyFont="1" applyBorder="1" applyAlignment="1">
      <alignment horizontal="center" vertical="center"/>
    </xf>
    <xf numFmtId="2" fontId="4" fillId="0" borderId="26" xfId="0" applyNumberFormat="1" applyFont="1" applyBorder="1" applyAlignment="1">
      <alignment horizontal="center" vertical="center"/>
    </xf>
    <xf numFmtId="0" fontId="4" fillId="0" borderId="66" xfId="0" applyFont="1" applyBorder="1" applyAlignment="1">
      <alignment vertical="center"/>
    </xf>
    <xf numFmtId="0" fontId="4" fillId="0" borderId="68" xfId="0" applyFont="1" applyBorder="1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7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2" fontId="4" fillId="4" borderId="24" xfId="0" applyNumberFormat="1" applyFont="1" applyFill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165" fontId="4" fillId="0" borderId="24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4" fillId="0" borderId="12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4" fillId="0" borderId="8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5" fillId="7" borderId="60" xfId="0" applyFont="1" applyFill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2" fontId="8" fillId="4" borderId="24" xfId="0" applyNumberFormat="1" applyFont="1" applyFill="1" applyBorder="1" applyAlignment="1">
      <alignment horizontal="center" vertical="center"/>
    </xf>
    <xf numFmtId="2" fontId="8" fillId="4" borderId="18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4" fillId="0" borderId="60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3" fillId="0" borderId="76" xfId="0" applyFont="1" applyBorder="1" applyAlignment="1">
      <alignment horizontal="left" vertical="center"/>
    </xf>
    <xf numFmtId="2" fontId="8" fillId="4" borderId="11" xfId="0" applyNumberFormat="1" applyFont="1" applyFill="1" applyBorder="1" applyAlignment="1">
      <alignment horizontal="center" vertical="center"/>
    </xf>
    <xf numFmtId="49" fontId="4" fillId="0" borderId="26" xfId="0" applyNumberFormat="1" applyFont="1" applyBorder="1" applyAlignment="1">
      <alignment horizontal="center" vertical="center"/>
    </xf>
    <xf numFmtId="0" fontId="3" fillId="0" borderId="38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0" fontId="3" fillId="0" borderId="53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6" fillId="0" borderId="45" xfId="0" applyFont="1" applyBorder="1" applyAlignment="1">
      <alignment horizontal="center" vertical="center"/>
    </xf>
    <xf numFmtId="2" fontId="4" fillId="4" borderId="25" xfId="0" applyNumberFormat="1" applyFont="1" applyFill="1" applyBorder="1" applyAlignment="1">
      <alignment horizontal="center" vertical="center"/>
    </xf>
    <xf numFmtId="2" fontId="4" fillId="4" borderId="26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83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vertical="center"/>
    </xf>
    <xf numFmtId="2" fontId="8" fillId="4" borderId="26" xfId="0" applyNumberFormat="1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0" fillId="0" borderId="31" xfId="0" applyBorder="1" applyAlignment="1">
      <alignment vertical="center" wrapText="1"/>
    </xf>
    <xf numFmtId="0" fontId="4" fillId="6" borderId="32" xfId="0" applyFont="1" applyFill="1" applyBorder="1" applyAlignment="1">
      <alignment vertical="center"/>
    </xf>
    <xf numFmtId="0" fontId="3" fillId="4" borderId="12" xfId="0" applyNumberFormat="1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9" fillId="0" borderId="45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3" fillId="0" borderId="0" xfId="0" applyFont="1"/>
    <xf numFmtId="0" fontId="4" fillId="0" borderId="12" xfId="0" applyNumberFormat="1" applyFont="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3" fillId="0" borderId="31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4" fillId="0" borderId="16" xfId="0" applyNumberFormat="1" applyFont="1" applyBorder="1" applyAlignment="1">
      <alignment horizontal="center" vertical="center"/>
    </xf>
    <xf numFmtId="0" fontId="4" fillId="0" borderId="17" xfId="0" applyNumberFormat="1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 wrapText="1"/>
    </xf>
    <xf numFmtId="0" fontId="4" fillId="0" borderId="32" xfId="0" applyNumberFormat="1" applyFont="1" applyBorder="1" applyAlignment="1">
      <alignment horizontal="center" vertical="center" wrapText="1"/>
    </xf>
    <xf numFmtId="0" fontId="4" fillId="0" borderId="33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81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3" fillId="0" borderId="38" xfId="0" applyNumberFormat="1" applyFont="1" applyBorder="1" applyAlignment="1">
      <alignment horizontal="center" vertical="center"/>
    </xf>
    <xf numFmtId="0" fontId="3" fillId="0" borderId="21" xfId="0" applyNumberFormat="1" applyFont="1" applyBorder="1" applyAlignment="1">
      <alignment horizontal="center" vertical="center"/>
    </xf>
    <xf numFmtId="0" fontId="3" fillId="0" borderId="34" xfId="0" applyNumberFormat="1" applyFont="1" applyBorder="1" applyAlignment="1">
      <alignment horizontal="center" vertical="center"/>
    </xf>
    <xf numFmtId="0" fontId="3" fillId="0" borderId="22" xfId="0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2" borderId="12" xfId="0" applyNumberFormat="1" applyFont="1" applyFill="1" applyBorder="1" applyAlignment="1">
      <alignment horizontal="center" vertical="center" wrapText="1"/>
    </xf>
    <xf numFmtId="0" fontId="3" fillId="2" borderId="13" xfId="0" applyNumberFormat="1" applyFont="1" applyFill="1" applyBorder="1" applyAlignment="1">
      <alignment horizontal="center" vertical="center" wrapText="1"/>
    </xf>
    <xf numFmtId="0" fontId="3" fillId="2" borderId="14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731"/>
  <sheetViews>
    <sheetView tabSelected="1" zoomScale="70" zoomScaleNormal="70" workbookViewId="0">
      <pane ySplit="4" topLeftCell="A5" activePane="bottomLeft" state="frozen"/>
      <selection pane="bottomLeft" activeCell="J686" sqref="J686"/>
    </sheetView>
  </sheetViews>
  <sheetFormatPr defaultRowHeight="18.75" x14ac:dyDescent="0.2"/>
  <cols>
    <col min="1" max="1" width="3.69921875" style="106" customWidth="1"/>
    <col min="2" max="2" width="50.296875" style="99" customWidth="1"/>
    <col min="3" max="3" width="9.09765625" style="107" customWidth="1"/>
    <col min="4" max="4" width="9.09765625" style="107" bestFit="1" customWidth="1"/>
    <col min="5" max="5" width="5.69921875" style="107" customWidth="1"/>
    <col min="6" max="6" width="8.8984375" style="107" bestFit="1" customWidth="1"/>
    <col min="7" max="7" width="6.19921875" style="107" customWidth="1"/>
    <col min="8" max="8" width="8.09765625" style="107" bestFit="1" customWidth="1"/>
    <col min="9" max="9" width="13.09765625" style="108" customWidth="1"/>
    <col min="10" max="10" width="14.8984375" style="1" customWidth="1"/>
    <col min="11" max="16384" width="8.796875" style="2"/>
  </cols>
  <sheetData>
    <row r="1" spans="1:10" ht="80.099999999999994" customHeight="1" thickBot="1" x14ac:dyDescent="0.25">
      <c r="A1" s="435" t="s">
        <v>278</v>
      </c>
      <c r="B1" s="436"/>
      <c r="C1" s="436"/>
      <c r="D1" s="436"/>
      <c r="E1" s="436"/>
      <c r="F1" s="436"/>
      <c r="G1" s="436"/>
      <c r="H1" s="436"/>
      <c r="I1" s="437"/>
    </row>
    <row r="2" spans="1:10" ht="14.25" x14ac:dyDescent="0.2">
      <c r="A2" s="448" t="s">
        <v>9</v>
      </c>
      <c r="B2" s="450" t="s">
        <v>0</v>
      </c>
      <c r="C2" s="446" t="s">
        <v>54</v>
      </c>
      <c r="D2" s="446" t="s">
        <v>55</v>
      </c>
      <c r="E2" s="446" t="s">
        <v>56</v>
      </c>
      <c r="F2" s="446" t="s">
        <v>3</v>
      </c>
      <c r="G2" s="446" t="s">
        <v>4</v>
      </c>
      <c r="H2" s="446" t="s">
        <v>5</v>
      </c>
      <c r="I2" s="444" t="s">
        <v>6</v>
      </c>
    </row>
    <row r="3" spans="1:10" ht="25.5" customHeight="1" thickBot="1" x14ac:dyDescent="0.25">
      <c r="A3" s="449"/>
      <c r="B3" s="451"/>
      <c r="C3" s="447"/>
      <c r="D3" s="447"/>
      <c r="E3" s="447"/>
      <c r="F3" s="447"/>
      <c r="G3" s="447"/>
      <c r="H3" s="447"/>
      <c r="I3" s="445"/>
    </row>
    <row r="4" spans="1:10" ht="14.25" customHeight="1" thickBot="1" x14ac:dyDescent="0.25">
      <c r="A4" s="452"/>
      <c r="B4" s="453"/>
      <c r="C4" s="453"/>
      <c r="D4" s="453"/>
      <c r="E4" s="453"/>
      <c r="F4" s="453"/>
      <c r="G4" s="453"/>
      <c r="H4" s="453"/>
      <c r="I4" s="454"/>
    </row>
    <row r="5" spans="1:10" x14ac:dyDescent="0.2">
      <c r="A5" s="441" t="s">
        <v>10</v>
      </c>
      <c r="B5" s="442"/>
      <c r="C5" s="442"/>
      <c r="D5" s="442"/>
      <c r="E5" s="442"/>
      <c r="F5" s="442"/>
      <c r="G5" s="442"/>
      <c r="H5" s="442"/>
      <c r="I5" s="443"/>
    </row>
    <row r="6" spans="1:10" ht="19.5" thickBot="1" x14ac:dyDescent="0.25">
      <c r="A6" s="438" t="s">
        <v>11</v>
      </c>
      <c r="B6" s="439"/>
      <c r="C6" s="439"/>
      <c r="D6" s="439"/>
      <c r="E6" s="439"/>
      <c r="F6" s="439"/>
      <c r="G6" s="439"/>
      <c r="H6" s="439"/>
      <c r="I6" s="440"/>
      <c r="J6" s="2"/>
    </row>
    <row r="7" spans="1:10" ht="19.5" thickBot="1" x14ac:dyDescent="0.25">
      <c r="A7" s="97">
        <v>1</v>
      </c>
      <c r="B7" s="30" t="s">
        <v>68</v>
      </c>
      <c r="C7" s="8">
        <v>110</v>
      </c>
      <c r="D7" s="8">
        <f>SUM(D8:D11)</f>
        <v>41</v>
      </c>
      <c r="E7" s="135">
        <f t="shared" ref="E7:I7" si="0">SUM(E8:E11)</f>
        <v>40.97</v>
      </c>
      <c r="F7" s="135">
        <f t="shared" si="0"/>
        <v>4.1899999999999995</v>
      </c>
      <c r="G7" s="135">
        <f t="shared" si="0"/>
        <v>6.3</v>
      </c>
      <c r="H7" s="135">
        <f t="shared" si="0"/>
        <v>24.880000000000003</v>
      </c>
      <c r="I7" s="135">
        <f t="shared" si="0"/>
        <v>133.03</v>
      </c>
    </row>
    <row r="8" spans="1:10" x14ac:dyDescent="0.2">
      <c r="A8" s="270"/>
      <c r="B8" s="242" t="s">
        <v>141</v>
      </c>
      <c r="C8" s="189"/>
      <c r="D8" s="189">
        <v>30</v>
      </c>
      <c r="E8" s="189">
        <v>29.97</v>
      </c>
      <c r="F8" s="189">
        <v>3.57</v>
      </c>
      <c r="G8" s="189">
        <v>1.74</v>
      </c>
      <c r="H8" s="189">
        <v>19.600000000000001</v>
      </c>
      <c r="I8" s="194">
        <v>73.73</v>
      </c>
    </row>
    <row r="9" spans="1:10" x14ac:dyDescent="0.2">
      <c r="A9" s="270"/>
      <c r="B9" s="175" t="s">
        <v>69</v>
      </c>
      <c r="C9" s="129"/>
      <c r="D9" s="129">
        <v>3</v>
      </c>
      <c r="E9" s="129">
        <v>3</v>
      </c>
      <c r="F9" s="129">
        <v>0.6</v>
      </c>
      <c r="G9" s="129">
        <v>2.1</v>
      </c>
      <c r="H9" s="129">
        <v>0.3</v>
      </c>
      <c r="I9" s="130">
        <v>19.5</v>
      </c>
    </row>
    <row r="10" spans="1:10" x14ac:dyDescent="0.3">
      <c r="A10" s="270"/>
      <c r="B10" s="392" t="s">
        <v>283</v>
      </c>
      <c r="C10" s="132"/>
      <c r="D10" s="132">
        <v>3</v>
      </c>
      <c r="E10" s="132">
        <v>3</v>
      </c>
      <c r="F10" s="132">
        <v>0.02</v>
      </c>
      <c r="G10" s="132">
        <v>2.46</v>
      </c>
      <c r="H10" s="132">
        <v>0.03</v>
      </c>
      <c r="I10" s="133">
        <v>22.4</v>
      </c>
    </row>
    <row r="11" spans="1:10" ht="19.5" thickBot="1" x14ac:dyDescent="0.25">
      <c r="A11" s="270"/>
      <c r="B11" s="241" t="s">
        <v>7</v>
      </c>
      <c r="C11" s="138"/>
      <c r="D11" s="338">
        <v>5</v>
      </c>
      <c r="E11" s="138">
        <v>5</v>
      </c>
      <c r="F11" s="138"/>
      <c r="G11" s="138"/>
      <c r="H11" s="138">
        <v>4.95</v>
      </c>
      <c r="I11" s="131">
        <v>17.399999999999999</v>
      </c>
    </row>
    <row r="12" spans="1:10" ht="19.5" thickBot="1" x14ac:dyDescent="0.25">
      <c r="A12" s="100">
        <v>2</v>
      </c>
      <c r="B12" s="117" t="s">
        <v>67</v>
      </c>
      <c r="C12" s="135">
        <v>70</v>
      </c>
      <c r="D12" s="279" t="s">
        <v>231</v>
      </c>
      <c r="E12" s="279">
        <f t="shared" ref="E12:I12" si="1">E13+E14+E15</f>
        <v>71.599999999999994</v>
      </c>
      <c r="F12" s="279">
        <f t="shared" si="1"/>
        <v>1.69</v>
      </c>
      <c r="G12" s="279">
        <f t="shared" si="1"/>
        <v>0.08</v>
      </c>
      <c r="H12" s="279">
        <f t="shared" si="1"/>
        <v>10.72</v>
      </c>
      <c r="I12" s="352">
        <f t="shared" si="1"/>
        <v>48.04</v>
      </c>
    </row>
    <row r="13" spans="1:10" x14ac:dyDescent="0.2">
      <c r="A13" s="2"/>
      <c r="B13" s="116" t="s">
        <v>248</v>
      </c>
      <c r="C13" s="11"/>
      <c r="D13" s="136" t="s">
        <v>87</v>
      </c>
      <c r="E13" s="11">
        <v>31.6</v>
      </c>
      <c r="F13" s="11">
        <v>0.2</v>
      </c>
      <c r="G13" s="11">
        <v>0.01</v>
      </c>
      <c r="H13" s="11">
        <v>2.5299999999999998</v>
      </c>
      <c r="I13" s="12">
        <v>14.85</v>
      </c>
    </row>
    <row r="14" spans="1:10" x14ac:dyDescent="0.2">
      <c r="A14" s="94"/>
      <c r="B14" s="89" t="s">
        <v>281</v>
      </c>
      <c r="C14" s="14"/>
      <c r="D14" s="278">
        <v>10</v>
      </c>
      <c r="E14" s="14">
        <v>10</v>
      </c>
      <c r="F14" s="14">
        <v>0.17</v>
      </c>
      <c r="G14" s="14">
        <v>7.0000000000000007E-2</v>
      </c>
      <c r="H14" s="14">
        <v>6.3</v>
      </c>
      <c r="I14" s="15">
        <v>25</v>
      </c>
    </row>
    <row r="15" spans="1:10" x14ac:dyDescent="0.2">
      <c r="A15" s="94"/>
      <c r="B15" s="13" t="s">
        <v>106</v>
      </c>
      <c r="C15" s="14"/>
      <c r="D15" s="14">
        <v>45</v>
      </c>
      <c r="E15" s="14">
        <v>30</v>
      </c>
      <c r="F15" s="14">
        <v>1.32</v>
      </c>
      <c r="G15" s="14"/>
      <c r="H15" s="14">
        <v>1.89</v>
      </c>
      <c r="I15" s="15">
        <v>8.19</v>
      </c>
    </row>
    <row r="16" spans="1:10" ht="19.5" thickBot="1" x14ac:dyDescent="0.25">
      <c r="A16" s="94"/>
      <c r="B16" s="2"/>
      <c r="C16" s="14"/>
      <c r="D16" s="14"/>
      <c r="E16" s="14"/>
      <c r="F16" s="14"/>
      <c r="G16" s="14"/>
      <c r="H16" s="14"/>
      <c r="I16" s="15"/>
    </row>
    <row r="17" spans="1:9" ht="19.5" thickBot="1" x14ac:dyDescent="0.25">
      <c r="A17" s="118">
        <v>3</v>
      </c>
      <c r="B17" s="7" t="s">
        <v>12</v>
      </c>
      <c r="C17" s="135">
        <v>200</v>
      </c>
      <c r="D17" s="135">
        <f>SUM(D18:D20)</f>
        <v>11.2</v>
      </c>
      <c r="E17" s="135">
        <f t="shared" ref="E17:I17" si="2">SUM(E18:E20)</f>
        <v>9.1999999999999993</v>
      </c>
      <c r="F17" s="135">
        <f t="shared" si="2"/>
        <v>0.03</v>
      </c>
      <c r="G17" s="135">
        <f t="shared" si="2"/>
        <v>0.01</v>
      </c>
      <c r="H17" s="135">
        <f t="shared" si="2"/>
        <v>6.2100000000000009</v>
      </c>
      <c r="I17" s="9">
        <f t="shared" si="2"/>
        <v>21.75</v>
      </c>
    </row>
    <row r="18" spans="1:9" x14ac:dyDescent="0.2">
      <c r="A18" s="111"/>
      <c r="B18" s="10" t="s">
        <v>113</v>
      </c>
      <c r="C18" s="11"/>
      <c r="D18" s="11">
        <v>5</v>
      </c>
      <c r="E18" s="11">
        <v>3</v>
      </c>
      <c r="F18" s="11">
        <v>0.03</v>
      </c>
      <c r="G18" s="11">
        <v>0.01</v>
      </c>
      <c r="H18" s="11">
        <v>0.27</v>
      </c>
      <c r="I18" s="12">
        <v>0.87</v>
      </c>
    </row>
    <row r="19" spans="1:9" x14ac:dyDescent="0.2">
      <c r="A19" s="111"/>
      <c r="B19" s="13" t="s">
        <v>7</v>
      </c>
      <c r="C19" s="14"/>
      <c r="D19" s="332">
        <v>6</v>
      </c>
      <c r="E19" s="14">
        <v>6</v>
      </c>
      <c r="F19" s="14"/>
      <c r="G19" s="14"/>
      <c r="H19" s="14">
        <v>5.94</v>
      </c>
      <c r="I19" s="15">
        <v>20.88</v>
      </c>
    </row>
    <row r="20" spans="1:9" ht="19.5" thickBot="1" x14ac:dyDescent="0.25">
      <c r="A20" s="112"/>
      <c r="B20" s="16" t="s">
        <v>13</v>
      </c>
      <c r="C20" s="17"/>
      <c r="D20" s="17">
        <v>0.2</v>
      </c>
      <c r="E20" s="17">
        <v>0.2</v>
      </c>
      <c r="F20" s="17"/>
      <c r="G20" s="17"/>
      <c r="H20" s="17"/>
      <c r="I20" s="18"/>
    </row>
    <row r="21" spans="1:9" ht="19.5" thickBot="1" x14ac:dyDescent="0.25">
      <c r="A21" s="118">
        <v>4</v>
      </c>
      <c r="B21" s="7" t="s">
        <v>196</v>
      </c>
      <c r="C21" s="135" t="s">
        <v>91</v>
      </c>
      <c r="D21" s="8">
        <f t="shared" ref="D21:I21" si="3">SUM(D22:D24)</f>
        <v>60</v>
      </c>
      <c r="E21" s="135">
        <f t="shared" si="3"/>
        <v>59.519999999999996</v>
      </c>
      <c r="F21" s="135">
        <f t="shared" si="3"/>
        <v>6.29</v>
      </c>
      <c r="G21" s="135">
        <f t="shared" si="3"/>
        <v>10.149999999999999</v>
      </c>
      <c r="H21" s="135">
        <f t="shared" si="3"/>
        <v>19.27</v>
      </c>
      <c r="I21" s="135">
        <f t="shared" si="3"/>
        <v>211.34</v>
      </c>
    </row>
    <row r="22" spans="1:9" x14ac:dyDescent="0.2">
      <c r="A22" s="111"/>
      <c r="B22" s="353" t="s">
        <v>40</v>
      </c>
      <c r="C22" s="189"/>
      <c r="D22" s="187">
        <v>40</v>
      </c>
      <c r="E22" s="11">
        <v>40</v>
      </c>
      <c r="F22" s="11">
        <v>3.24</v>
      </c>
      <c r="G22" s="11">
        <v>0.48</v>
      </c>
      <c r="H22" s="11">
        <v>19.2</v>
      </c>
      <c r="I22" s="12">
        <v>106.8</v>
      </c>
    </row>
    <row r="23" spans="1:9" x14ac:dyDescent="0.2">
      <c r="A23" s="111"/>
      <c r="B23" s="354" t="s">
        <v>195</v>
      </c>
      <c r="C23" s="70"/>
      <c r="D23" s="188">
        <v>12</v>
      </c>
      <c r="E23" s="252">
        <v>11.52</v>
      </c>
      <c r="F23" s="70">
        <v>3</v>
      </c>
      <c r="G23" s="70">
        <v>3.11</v>
      </c>
      <c r="H23" s="70"/>
      <c r="I23" s="71">
        <v>44.7</v>
      </c>
    </row>
    <row r="24" spans="1:9" ht="19.5" thickBot="1" x14ac:dyDescent="0.25">
      <c r="A24" s="112"/>
      <c r="B24" s="355" t="s">
        <v>283</v>
      </c>
      <c r="C24" s="138"/>
      <c r="D24" s="196">
        <v>8</v>
      </c>
      <c r="E24" s="19">
        <v>8</v>
      </c>
      <c r="F24" s="19">
        <v>0.05</v>
      </c>
      <c r="G24" s="19">
        <v>6.56</v>
      </c>
      <c r="H24" s="19">
        <v>7.0000000000000007E-2</v>
      </c>
      <c r="I24" s="20">
        <v>59.84</v>
      </c>
    </row>
    <row r="25" spans="1:9" ht="19.5" thickBot="1" x14ac:dyDescent="0.25">
      <c r="A25" s="21"/>
      <c r="B25" s="22" t="s">
        <v>43</v>
      </c>
      <c r="C25" s="136"/>
      <c r="D25" s="23"/>
      <c r="E25" s="24"/>
      <c r="F25" s="280">
        <f>F7+F12+F17+F21</f>
        <v>12.2</v>
      </c>
      <c r="G25" s="280">
        <f t="shared" ref="G25:I25" si="4">G7+G12+G17+G21</f>
        <v>16.54</v>
      </c>
      <c r="H25" s="280">
        <f t="shared" si="4"/>
        <v>61.08</v>
      </c>
      <c r="I25" s="280">
        <f t="shared" si="4"/>
        <v>414.15999999999997</v>
      </c>
    </row>
    <row r="26" spans="1:9" ht="19.5" thickBot="1" x14ac:dyDescent="0.25">
      <c r="A26" s="25"/>
      <c r="B26" s="26"/>
      <c r="C26" s="27"/>
      <c r="D26" s="27"/>
      <c r="E26" s="27"/>
      <c r="F26" s="27"/>
      <c r="G26" s="27"/>
      <c r="H26" s="27"/>
      <c r="I26" s="28"/>
    </row>
    <row r="27" spans="1:9" ht="19.5" thickBot="1" x14ac:dyDescent="0.25">
      <c r="A27" s="430" t="s">
        <v>14</v>
      </c>
      <c r="B27" s="431"/>
      <c r="C27" s="431"/>
      <c r="D27" s="432"/>
      <c r="E27" s="432"/>
      <c r="F27" s="432"/>
      <c r="G27" s="432"/>
      <c r="H27" s="432"/>
      <c r="I27" s="433"/>
    </row>
    <row r="28" spans="1:9" ht="19.5" thickBot="1" x14ac:dyDescent="0.25">
      <c r="A28" s="29">
        <v>1</v>
      </c>
      <c r="B28" s="30" t="s">
        <v>246</v>
      </c>
      <c r="C28" s="318">
        <v>92.4</v>
      </c>
      <c r="D28" s="8">
        <v>105</v>
      </c>
      <c r="E28" s="8">
        <v>92.4</v>
      </c>
      <c r="F28" s="8">
        <v>0.37</v>
      </c>
      <c r="G28" s="8"/>
      <c r="H28" s="8">
        <v>10.44</v>
      </c>
      <c r="I28" s="32">
        <v>43.43</v>
      </c>
    </row>
    <row r="29" spans="1:9" ht="19.5" thickBot="1" x14ac:dyDescent="0.25">
      <c r="A29" s="21"/>
      <c r="B29" s="13"/>
      <c r="C29" s="14"/>
      <c r="D29" s="14"/>
      <c r="E29" s="14"/>
      <c r="F29" s="14"/>
      <c r="G29" s="14"/>
      <c r="H29" s="14"/>
      <c r="I29" s="15"/>
    </row>
    <row r="30" spans="1:9" ht="19.5" thickBot="1" x14ac:dyDescent="0.25">
      <c r="A30" s="33"/>
      <c r="B30" s="34"/>
      <c r="C30" s="35"/>
      <c r="D30" s="36"/>
      <c r="E30" s="36"/>
      <c r="F30" s="36"/>
      <c r="G30" s="36"/>
      <c r="H30" s="36"/>
      <c r="I30" s="37"/>
    </row>
    <row r="31" spans="1:9" ht="19.5" thickBot="1" x14ac:dyDescent="0.25">
      <c r="A31" s="430" t="s">
        <v>15</v>
      </c>
      <c r="B31" s="431"/>
      <c r="C31" s="431"/>
      <c r="D31" s="431"/>
      <c r="E31" s="431"/>
      <c r="F31" s="431"/>
      <c r="G31" s="431"/>
      <c r="H31" s="431"/>
      <c r="I31" s="434"/>
    </row>
    <row r="32" spans="1:9" ht="19.5" thickBot="1" x14ac:dyDescent="0.25">
      <c r="A32" s="396">
        <v>1</v>
      </c>
      <c r="B32" s="7" t="s">
        <v>247</v>
      </c>
      <c r="C32" s="8">
        <v>68</v>
      </c>
      <c r="D32" s="8">
        <f>SUM(D33:D36)</f>
        <v>83</v>
      </c>
      <c r="E32" s="135">
        <f t="shared" ref="E32:I32" si="5">SUM(E33:E36)</f>
        <v>68</v>
      </c>
      <c r="F32" s="135">
        <f t="shared" si="5"/>
        <v>2.2199999999999998</v>
      </c>
      <c r="G32" s="135">
        <f t="shared" si="5"/>
        <v>6.18</v>
      </c>
      <c r="H32" s="135">
        <f t="shared" si="5"/>
        <v>7.05</v>
      </c>
      <c r="I32" s="135">
        <f t="shared" si="5"/>
        <v>82.820000000000007</v>
      </c>
    </row>
    <row r="33" spans="1:10" x14ac:dyDescent="0.2">
      <c r="A33" s="397"/>
      <c r="B33" s="10" t="s">
        <v>52</v>
      </c>
      <c r="C33" s="11"/>
      <c r="D33" s="11">
        <v>70</v>
      </c>
      <c r="E33" s="11">
        <v>56</v>
      </c>
      <c r="F33" s="11">
        <v>0.95</v>
      </c>
      <c r="G33" s="11"/>
      <c r="H33" s="11">
        <v>6.05</v>
      </c>
      <c r="I33" s="12">
        <v>24.08</v>
      </c>
    </row>
    <row r="34" spans="1:10" x14ac:dyDescent="0.2">
      <c r="A34" s="397"/>
      <c r="B34" s="13" t="s">
        <v>77</v>
      </c>
      <c r="C34" s="14"/>
      <c r="D34" s="14">
        <v>6</v>
      </c>
      <c r="E34" s="14">
        <v>6</v>
      </c>
      <c r="F34" s="14">
        <v>1.2</v>
      </c>
      <c r="G34" s="14">
        <v>4.2</v>
      </c>
      <c r="H34" s="14">
        <v>0.6</v>
      </c>
      <c r="I34" s="15">
        <v>39</v>
      </c>
    </row>
    <row r="35" spans="1:10" x14ac:dyDescent="0.2">
      <c r="A35" s="397"/>
      <c r="B35" s="13" t="s">
        <v>88</v>
      </c>
      <c r="C35" s="14"/>
      <c r="D35" s="14">
        <v>5</v>
      </c>
      <c r="E35" s="14">
        <v>4</v>
      </c>
      <c r="F35" s="14">
        <v>7.0000000000000007E-2</v>
      </c>
      <c r="G35" s="14"/>
      <c r="H35" s="14">
        <v>0.4</v>
      </c>
      <c r="I35" s="15">
        <v>1.76</v>
      </c>
    </row>
    <row r="36" spans="1:10" ht="19.5" thickBot="1" x14ac:dyDescent="0.25">
      <c r="A36" s="397"/>
      <c r="B36" s="38" t="s">
        <v>58</v>
      </c>
      <c r="C36" s="19"/>
      <c r="D36" s="19">
        <v>2</v>
      </c>
      <c r="E36" s="19">
        <v>2</v>
      </c>
      <c r="F36" s="19"/>
      <c r="G36" s="19">
        <v>1.98</v>
      </c>
      <c r="H36" s="19"/>
      <c r="I36" s="20">
        <v>17.98</v>
      </c>
    </row>
    <row r="37" spans="1:10" ht="19.5" thickBot="1" x14ac:dyDescent="0.25">
      <c r="A37" s="425">
        <v>2</v>
      </c>
      <c r="B37" s="7" t="s">
        <v>21</v>
      </c>
      <c r="C37" s="8">
        <v>200</v>
      </c>
      <c r="D37" s="8">
        <f>SUM(D38:D48)</f>
        <v>144.6</v>
      </c>
      <c r="E37" s="135">
        <f t="shared" ref="E37:I37" si="6">SUM(E38:E48)</f>
        <v>115.94</v>
      </c>
      <c r="F37" s="135">
        <f t="shared" si="6"/>
        <v>4</v>
      </c>
      <c r="G37" s="135">
        <f t="shared" si="6"/>
        <v>7.81</v>
      </c>
      <c r="H37" s="135">
        <f t="shared" si="6"/>
        <v>18.729999999999997</v>
      </c>
      <c r="I37" s="135">
        <f t="shared" si="6"/>
        <v>157.63</v>
      </c>
    </row>
    <row r="38" spans="1:10" x14ac:dyDescent="0.2">
      <c r="A38" s="426"/>
      <c r="B38" s="10" t="s">
        <v>187</v>
      </c>
      <c r="C38" s="11"/>
      <c r="D38" s="11">
        <v>5</v>
      </c>
      <c r="E38" s="11">
        <v>5</v>
      </c>
      <c r="F38" s="11">
        <v>0.14000000000000001</v>
      </c>
      <c r="G38" s="11">
        <v>1</v>
      </c>
      <c r="H38" s="11">
        <v>0.16</v>
      </c>
      <c r="I38" s="12">
        <v>10</v>
      </c>
    </row>
    <row r="39" spans="1:10" x14ac:dyDescent="0.2">
      <c r="A39" s="426"/>
      <c r="B39" s="13" t="s">
        <v>89</v>
      </c>
      <c r="C39" s="14"/>
      <c r="D39" s="14">
        <v>10</v>
      </c>
      <c r="E39" s="14">
        <v>9.85</v>
      </c>
      <c r="F39" s="14">
        <v>2.19</v>
      </c>
      <c r="G39" s="14">
        <v>0.1</v>
      </c>
      <c r="H39" s="14">
        <v>5.37</v>
      </c>
      <c r="I39" s="15">
        <v>30.15</v>
      </c>
    </row>
    <row r="40" spans="1:10" x14ac:dyDescent="0.2">
      <c r="A40" s="426"/>
      <c r="B40" s="13" t="s">
        <v>107</v>
      </c>
      <c r="C40" s="14"/>
      <c r="D40" s="14">
        <v>80</v>
      </c>
      <c r="E40" s="14">
        <v>57.69</v>
      </c>
      <c r="F40" s="14">
        <v>1.1499999999999999</v>
      </c>
      <c r="G40" s="14">
        <v>0.06</v>
      </c>
      <c r="H40" s="14">
        <v>10.94</v>
      </c>
      <c r="I40" s="15">
        <v>46.08</v>
      </c>
    </row>
    <row r="41" spans="1:10" x14ac:dyDescent="0.2">
      <c r="A41" s="426"/>
      <c r="B41" s="13" t="s">
        <v>17</v>
      </c>
      <c r="C41" s="14"/>
      <c r="D41" s="14">
        <v>10</v>
      </c>
      <c r="E41" s="14">
        <v>8</v>
      </c>
      <c r="F41" s="14">
        <v>0.1</v>
      </c>
      <c r="G41" s="14">
        <v>0.01</v>
      </c>
      <c r="H41" s="14">
        <v>0.56000000000000005</v>
      </c>
      <c r="I41" s="15">
        <v>3.28</v>
      </c>
    </row>
    <row r="42" spans="1:10" x14ac:dyDescent="0.2">
      <c r="A42" s="426"/>
      <c r="B42" s="13" t="s">
        <v>19</v>
      </c>
      <c r="C42" s="14"/>
      <c r="D42" s="14">
        <v>10</v>
      </c>
      <c r="E42" s="14">
        <v>8.4</v>
      </c>
      <c r="F42" s="14">
        <v>0.14000000000000001</v>
      </c>
      <c r="G42" s="14"/>
      <c r="H42" s="14">
        <v>0.8</v>
      </c>
      <c r="I42" s="15">
        <v>3.53</v>
      </c>
    </row>
    <row r="43" spans="1:10" x14ac:dyDescent="0.2">
      <c r="A43" s="426"/>
      <c r="B43" s="13" t="s">
        <v>66</v>
      </c>
      <c r="C43" s="14"/>
      <c r="D43" s="14">
        <v>8</v>
      </c>
      <c r="E43" s="14">
        <v>6</v>
      </c>
      <c r="F43" s="14">
        <v>0.06</v>
      </c>
      <c r="G43" s="14"/>
      <c r="H43" s="14">
        <v>0.36</v>
      </c>
      <c r="I43" s="15">
        <v>1.8</v>
      </c>
    </row>
    <row r="44" spans="1:10" x14ac:dyDescent="0.2">
      <c r="A44" s="426"/>
      <c r="B44" s="13" t="s">
        <v>59</v>
      </c>
      <c r="C44" s="14"/>
      <c r="D44" s="14">
        <v>5</v>
      </c>
      <c r="E44" s="14">
        <v>5</v>
      </c>
      <c r="F44" s="14"/>
      <c r="G44" s="14">
        <v>4.95</v>
      </c>
      <c r="H44" s="14"/>
      <c r="I44" s="15">
        <v>44.95</v>
      </c>
    </row>
    <row r="45" spans="1:10" x14ac:dyDescent="0.2">
      <c r="A45" s="426"/>
      <c r="B45" s="13" t="s">
        <v>20</v>
      </c>
      <c r="C45" s="14"/>
      <c r="D45" s="14">
        <v>3</v>
      </c>
      <c r="E45" s="14">
        <v>2.4</v>
      </c>
      <c r="F45" s="14">
        <v>0.11</v>
      </c>
      <c r="G45" s="14">
        <v>0.01</v>
      </c>
      <c r="H45" s="14">
        <v>0.22</v>
      </c>
      <c r="I45" s="15">
        <v>0.98</v>
      </c>
    </row>
    <row r="46" spans="1:10" x14ac:dyDescent="0.2">
      <c r="A46" s="426"/>
      <c r="B46" s="39" t="s">
        <v>29</v>
      </c>
      <c r="C46" s="39"/>
      <c r="D46" s="40">
        <v>1.6</v>
      </c>
      <c r="E46" s="40">
        <v>1.6</v>
      </c>
      <c r="F46" s="40"/>
      <c r="G46" s="40"/>
      <c r="H46" s="40"/>
      <c r="I46" s="41"/>
      <c r="J46" s="3"/>
    </row>
    <row r="47" spans="1:10" x14ac:dyDescent="0.2">
      <c r="A47" s="427"/>
      <c r="B47" s="91" t="s">
        <v>283</v>
      </c>
      <c r="C47" s="91"/>
      <c r="D47" s="119">
        <v>2</v>
      </c>
      <c r="E47" s="119">
        <v>2</v>
      </c>
      <c r="F47" s="119">
        <v>0.01</v>
      </c>
      <c r="G47" s="119">
        <v>1.64</v>
      </c>
      <c r="H47" s="119">
        <v>0.02</v>
      </c>
      <c r="I47" s="120">
        <v>14.96</v>
      </c>
      <c r="J47" s="3"/>
    </row>
    <row r="48" spans="1:10" ht="19.5" thickBot="1" x14ac:dyDescent="0.25">
      <c r="A48" s="428"/>
      <c r="B48" s="137" t="s">
        <v>65</v>
      </c>
      <c r="C48" s="17"/>
      <c r="D48" s="17">
        <v>10</v>
      </c>
      <c r="E48" s="17">
        <v>10</v>
      </c>
      <c r="F48" s="17">
        <v>0.1</v>
      </c>
      <c r="G48" s="17">
        <v>0.04</v>
      </c>
      <c r="H48" s="17">
        <v>0.3</v>
      </c>
      <c r="I48" s="18">
        <v>1.9</v>
      </c>
    </row>
    <row r="49" spans="1:9" ht="19.5" thickBot="1" x14ac:dyDescent="0.25">
      <c r="A49" s="100">
        <v>3</v>
      </c>
      <c r="B49" s="7" t="s">
        <v>73</v>
      </c>
      <c r="C49" s="8" t="s">
        <v>240</v>
      </c>
      <c r="D49" s="8">
        <f t="shared" ref="D49:I49" si="7">SUM(D50:D53)</f>
        <v>313</v>
      </c>
      <c r="E49" s="135">
        <f t="shared" si="7"/>
        <v>246.2</v>
      </c>
      <c r="F49" s="135">
        <f t="shared" si="7"/>
        <v>11.02</v>
      </c>
      <c r="G49" s="135">
        <f t="shared" si="7"/>
        <v>9.4499999999999993</v>
      </c>
      <c r="H49" s="135">
        <f t="shared" si="7"/>
        <v>31.15</v>
      </c>
      <c r="I49" s="135">
        <f t="shared" si="7"/>
        <v>245.66000000000003</v>
      </c>
    </row>
    <row r="50" spans="1:9" x14ac:dyDescent="0.2">
      <c r="A50" s="42"/>
      <c r="B50" s="13" t="s">
        <v>42</v>
      </c>
      <c r="C50" s="11"/>
      <c r="D50" s="11">
        <v>60</v>
      </c>
      <c r="E50" s="11">
        <v>52.2</v>
      </c>
      <c r="F50" s="11">
        <v>6.79</v>
      </c>
      <c r="G50" s="11">
        <v>5.22</v>
      </c>
      <c r="H50" s="11">
        <v>0.52</v>
      </c>
      <c r="I50" s="12">
        <v>74.56</v>
      </c>
    </row>
    <row r="51" spans="1:9" x14ac:dyDescent="0.2">
      <c r="A51" s="42"/>
      <c r="B51" s="13" t="s">
        <v>107</v>
      </c>
      <c r="C51" s="14"/>
      <c r="D51" s="14">
        <v>209</v>
      </c>
      <c r="E51" s="14">
        <v>150</v>
      </c>
      <c r="F51" s="14">
        <v>3.01</v>
      </c>
      <c r="G51" s="14">
        <v>0.15</v>
      </c>
      <c r="H51" s="14">
        <v>28.59</v>
      </c>
      <c r="I51" s="15">
        <v>120.38</v>
      </c>
    </row>
    <row r="52" spans="1:9" x14ac:dyDescent="0.2">
      <c r="A52" s="42"/>
      <c r="B52" s="199" t="s">
        <v>188</v>
      </c>
      <c r="C52" s="14"/>
      <c r="D52" s="14">
        <v>40</v>
      </c>
      <c r="E52" s="14">
        <v>40</v>
      </c>
      <c r="F52" s="14">
        <v>1.2</v>
      </c>
      <c r="G52" s="14">
        <v>0.8</v>
      </c>
      <c r="H52" s="14">
        <v>2</v>
      </c>
      <c r="I52" s="15">
        <v>20.8</v>
      </c>
    </row>
    <row r="53" spans="1:9" ht="19.5" thickBot="1" x14ac:dyDescent="0.25">
      <c r="A53" s="42"/>
      <c r="B53" s="16" t="s">
        <v>283</v>
      </c>
      <c r="C53" s="14"/>
      <c r="D53" s="14">
        <v>4</v>
      </c>
      <c r="E53" s="14">
        <v>4</v>
      </c>
      <c r="F53" s="14">
        <v>0.02</v>
      </c>
      <c r="G53" s="14">
        <v>3.28</v>
      </c>
      <c r="H53" s="14">
        <v>0.04</v>
      </c>
      <c r="I53" s="15">
        <v>29.92</v>
      </c>
    </row>
    <row r="54" spans="1:9" ht="19.5" thickBot="1" x14ac:dyDescent="0.25">
      <c r="A54" s="29">
        <v>4</v>
      </c>
      <c r="B54" s="30" t="s">
        <v>185</v>
      </c>
      <c r="C54" s="135">
        <v>200</v>
      </c>
      <c r="D54" s="135">
        <f>D55+D56</f>
        <v>15</v>
      </c>
      <c r="E54" s="135">
        <f t="shared" ref="E54:I54" si="8">E55+E56</f>
        <v>15</v>
      </c>
      <c r="F54" s="135">
        <f t="shared" si="8"/>
        <v>0.17</v>
      </c>
      <c r="G54" s="135">
        <f t="shared" si="8"/>
        <v>7.0000000000000007E-2</v>
      </c>
      <c r="H54" s="135">
        <f t="shared" si="8"/>
        <v>11.25</v>
      </c>
      <c r="I54" s="135">
        <f t="shared" si="8"/>
        <v>42.4</v>
      </c>
    </row>
    <row r="55" spans="1:9" x14ac:dyDescent="0.2">
      <c r="A55" s="237"/>
      <c r="B55" s="225" t="s">
        <v>282</v>
      </c>
      <c r="C55" s="161"/>
      <c r="D55" s="161">
        <v>10</v>
      </c>
      <c r="E55" s="189">
        <v>10</v>
      </c>
      <c r="F55" s="189">
        <v>0.17</v>
      </c>
      <c r="G55" s="189">
        <v>7.0000000000000007E-2</v>
      </c>
      <c r="H55" s="189">
        <v>6.3</v>
      </c>
      <c r="I55" s="194">
        <v>25</v>
      </c>
    </row>
    <row r="56" spans="1:9" ht="19.5" thickBot="1" x14ac:dyDescent="0.25">
      <c r="A56" s="235"/>
      <c r="B56" s="239" t="s">
        <v>90</v>
      </c>
      <c r="C56" s="150"/>
      <c r="D56" s="338">
        <v>5</v>
      </c>
      <c r="E56" s="138">
        <v>5</v>
      </c>
      <c r="F56" s="138"/>
      <c r="G56" s="138"/>
      <c r="H56" s="138">
        <v>4.95</v>
      </c>
      <c r="I56" s="131">
        <v>17.399999999999999</v>
      </c>
    </row>
    <row r="57" spans="1:9" ht="19.5" thickBot="1" x14ac:dyDescent="0.25">
      <c r="A57" s="109">
        <v>5</v>
      </c>
      <c r="B57" s="121" t="s">
        <v>22</v>
      </c>
      <c r="C57" s="90">
        <v>40</v>
      </c>
      <c r="D57" s="135">
        <v>40</v>
      </c>
      <c r="E57" s="135">
        <v>40</v>
      </c>
      <c r="F57" s="135">
        <v>3.6</v>
      </c>
      <c r="G57" s="135">
        <v>1.2</v>
      </c>
      <c r="H57" s="135">
        <v>19.2</v>
      </c>
      <c r="I57" s="32">
        <v>103.2</v>
      </c>
    </row>
    <row r="58" spans="1:9" ht="19.5" thickBot="1" x14ac:dyDescent="0.25">
      <c r="A58" s="46"/>
      <c r="B58" s="327" t="s">
        <v>44</v>
      </c>
      <c r="C58" s="327"/>
      <c r="D58" s="135"/>
      <c r="E58" s="135"/>
      <c r="F58" s="135">
        <f t="shared" ref="F58:I58" si="9">F32+F37+F49+F54+F57</f>
        <v>21.01</v>
      </c>
      <c r="G58" s="135">
        <f t="shared" si="9"/>
        <v>24.709999999999997</v>
      </c>
      <c r="H58" s="135">
        <f t="shared" si="9"/>
        <v>87.38</v>
      </c>
      <c r="I58" s="9">
        <f t="shared" si="9"/>
        <v>631.71</v>
      </c>
    </row>
    <row r="59" spans="1:9" ht="19.5" thickBot="1" x14ac:dyDescent="0.25">
      <c r="A59" s="25"/>
      <c r="B59" s="48"/>
      <c r="C59" s="27"/>
      <c r="D59" s="27"/>
      <c r="E59" s="27"/>
      <c r="F59" s="27"/>
      <c r="G59" s="27"/>
      <c r="H59" s="27"/>
      <c r="I59" s="28"/>
    </row>
    <row r="60" spans="1:9" ht="19.5" thickBot="1" x14ac:dyDescent="0.25">
      <c r="A60" s="393" t="s">
        <v>23</v>
      </c>
      <c r="B60" s="394"/>
      <c r="C60" s="394"/>
      <c r="D60" s="394"/>
      <c r="E60" s="394"/>
      <c r="F60" s="394"/>
      <c r="G60" s="394"/>
      <c r="H60" s="394"/>
      <c r="I60" s="395"/>
    </row>
    <row r="61" spans="1:9" ht="19.5" thickBot="1" x14ac:dyDescent="0.25">
      <c r="A61" s="118">
        <v>1</v>
      </c>
      <c r="B61" s="7" t="s">
        <v>228</v>
      </c>
      <c r="C61" s="8" t="s">
        <v>98</v>
      </c>
      <c r="D61" s="8">
        <f>SUM(D62:D69)</f>
        <v>207</v>
      </c>
      <c r="E61" s="135">
        <f t="shared" ref="E61:I61" si="10">SUM(E62:E69)</f>
        <v>205.26</v>
      </c>
      <c r="F61" s="135">
        <f t="shared" si="10"/>
        <v>23.389999999999997</v>
      </c>
      <c r="G61" s="135">
        <f t="shared" si="10"/>
        <v>17.39</v>
      </c>
      <c r="H61" s="135">
        <f t="shared" si="10"/>
        <v>23.019999999999996</v>
      </c>
      <c r="I61" s="135">
        <f t="shared" si="10"/>
        <v>399.41000000000008</v>
      </c>
    </row>
    <row r="62" spans="1:9" x14ac:dyDescent="0.2">
      <c r="A62" s="113"/>
      <c r="B62" s="198" t="s">
        <v>189</v>
      </c>
      <c r="C62" s="195"/>
      <c r="D62" s="331">
        <v>120</v>
      </c>
      <c r="E62" s="189">
        <v>120</v>
      </c>
      <c r="F62" s="187">
        <v>19.2</v>
      </c>
      <c r="G62" s="136">
        <v>10.8</v>
      </c>
      <c r="H62" s="136">
        <v>1.2</v>
      </c>
      <c r="I62" s="12">
        <v>241.2</v>
      </c>
    </row>
    <row r="63" spans="1:9" x14ac:dyDescent="0.2">
      <c r="A63" s="111"/>
      <c r="B63" s="199" t="s">
        <v>24</v>
      </c>
      <c r="C63" s="124"/>
      <c r="D63" s="129">
        <v>10</v>
      </c>
      <c r="E63" s="129">
        <v>9.9499999999999993</v>
      </c>
      <c r="F63" s="124">
        <v>1.1200000000000001</v>
      </c>
      <c r="G63" s="129">
        <v>7.0000000000000007E-2</v>
      </c>
      <c r="H63" s="129">
        <v>7.26</v>
      </c>
      <c r="I63" s="130">
        <v>34.1</v>
      </c>
    </row>
    <row r="64" spans="1:9" x14ac:dyDescent="0.2">
      <c r="A64" s="111"/>
      <c r="B64" s="199" t="s">
        <v>188</v>
      </c>
      <c r="C64" s="124"/>
      <c r="D64" s="129">
        <v>40</v>
      </c>
      <c r="E64" s="129">
        <v>40</v>
      </c>
      <c r="F64" s="124">
        <v>1.2</v>
      </c>
      <c r="G64" s="129">
        <v>0.8</v>
      </c>
      <c r="H64" s="129">
        <v>2</v>
      </c>
      <c r="I64" s="130">
        <v>20.8</v>
      </c>
    </row>
    <row r="65" spans="1:10" x14ac:dyDescent="0.2">
      <c r="A65" s="111"/>
      <c r="B65" s="199" t="s">
        <v>7</v>
      </c>
      <c r="C65" s="124"/>
      <c r="D65" s="332">
        <v>4</v>
      </c>
      <c r="E65" s="129">
        <v>4</v>
      </c>
      <c r="F65" s="124"/>
      <c r="G65" s="129"/>
      <c r="H65" s="129">
        <v>3.96</v>
      </c>
      <c r="I65" s="130">
        <v>13.92</v>
      </c>
    </row>
    <row r="66" spans="1:10" x14ac:dyDescent="0.2">
      <c r="A66" s="111"/>
      <c r="B66" s="199" t="s">
        <v>42</v>
      </c>
      <c r="C66" s="124"/>
      <c r="D66" s="129">
        <v>13</v>
      </c>
      <c r="E66" s="129">
        <v>11.31</v>
      </c>
      <c r="F66" s="124">
        <v>1.47</v>
      </c>
      <c r="G66" s="129">
        <v>1.1299999999999999</v>
      </c>
      <c r="H66" s="129">
        <v>0.11</v>
      </c>
      <c r="I66" s="130">
        <v>16.170000000000002</v>
      </c>
    </row>
    <row r="67" spans="1:10" x14ac:dyDescent="0.2">
      <c r="A67" s="111"/>
      <c r="B67" s="199" t="s">
        <v>283</v>
      </c>
      <c r="C67" s="124"/>
      <c r="D67" s="129">
        <v>3</v>
      </c>
      <c r="E67" s="129">
        <v>3</v>
      </c>
      <c r="F67" s="124">
        <v>0.02</v>
      </c>
      <c r="G67" s="129">
        <v>2.46</v>
      </c>
      <c r="H67" s="129">
        <v>0.03</v>
      </c>
      <c r="I67" s="130">
        <v>22.24</v>
      </c>
    </row>
    <row r="68" spans="1:10" x14ac:dyDescent="0.2">
      <c r="A68" s="111"/>
      <c r="B68" s="199" t="s">
        <v>59</v>
      </c>
      <c r="C68" s="196"/>
      <c r="D68" s="129">
        <v>2</v>
      </c>
      <c r="E68" s="129">
        <v>2</v>
      </c>
      <c r="F68" s="124"/>
      <c r="G68" s="129">
        <v>1.98</v>
      </c>
      <c r="H68" s="129"/>
      <c r="I68" s="130">
        <v>17.98</v>
      </c>
    </row>
    <row r="69" spans="1:10" x14ac:dyDescent="0.2">
      <c r="A69" s="111"/>
      <c r="B69" s="200" t="s">
        <v>249</v>
      </c>
      <c r="C69" s="124"/>
      <c r="D69" s="129">
        <v>15</v>
      </c>
      <c r="E69" s="129">
        <v>15</v>
      </c>
      <c r="F69" s="124">
        <v>0.38</v>
      </c>
      <c r="G69" s="129">
        <v>0.15</v>
      </c>
      <c r="H69" s="129">
        <v>8.4600000000000009</v>
      </c>
      <c r="I69" s="130">
        <v>33</v>
      </c>
    </row>
    <row r="70" spans="1:10" ht="19.5" thickBot="1" x14ac:dyDescent="0.25">
      <c r="A70" s="112"/>
      <c r="B70" s="201"/>
      <c r="C70" s="197"/>
      <c r="D70" s="192"/>
      <c r="E70" s="192"/>
      <c r="F70" s="188"/>
      <c r="G70" s="70"/>
      <c r="H70" s="70"/>
      <c r="I70" s="71"/>
      <c r="J70" s="127"/>
    </row>
    <row r="71" spans="1:10" ht="19.5" thickBot="1" x14ac:dyDescent="0.25">
      <c r="A71" s="118">
        <v>2</v>
      </c>
      <c r="B71" s="121" t="s">
        <v>126</v>
      </c>
      <c r="C71" s="185">
        <v>200</v>
      </c>
      <c r="D71" s="148">
        <f t="shared" ref="D71:I71" si="11">SUM(D72:D72)</f>
        <v>200</v>
      </c>
      <c r="E71" s="148">
        <f t="shared" si="11"/>
        <v>200</v>
      </c>
      <c r="F71" s="8">
        <f t="shared" si="11"/>
        <v>6</v>
      </c>
      <c r="G71" s="8">
        <f t="shared" si="11"/>
        <v>4</v>
      </c>
      <c r="H71" s="8">
        <f t="shared" si="11"/>
        <v>10</v>
      </c>
      <c r="I71" s="9">
        <f t="shared" si="11"/>
        <v>104</v>
      </c>
    </row>
    <row r="72" spans="1:10" x14ac:dyDescent="0.2">
      <c r="A72" s="202"/>
      <c r="B72" s="198" t="s">
        <v>188</v>
      </c>
      <c r="C72" s="195"/>
      <c r="D72" s="189">
        <v>200</v>
      </c>
      <c r="E72" s="189">
        <v>200</v>
      </c>
      <c r="F72" s="189">
        <v>6</v>
      </c>
      <c r="G72" s="189">
        <v>4</v>
      </c>
      <c r="H72" s="189">
        <v>10</v>
      </c>
      <c r="I72" s="194">
        <v>104</v>
      </c>
    </row>
    <row r="73" spans="1:10" ht="19.5" thickBot="1" x14ac:dyDescent="0.25">
      <c r="A73" s="203"/>
      <c r="B73" s="348"/>
      <c r="C73" s="185"/>
      <c r="D73" s="330"/>
      <c r="E73" s="330"/>
      <c r="F73" s="330"/>
      <c r="G73" s="330"/>
      <c r="H73" s="330"/>
      <c r="I73" s="297"/>
    </row>
    <row r="74" spans="1:10" ht="19.5" thickBot="1" x14ac:dyDescent="0.25">
      <c r="A74" s="46"/>
      <c r="B74" s="327" t="s">
        <v>45</v>
      </c>
      <c r="C74" s="50"/>
      <c r="D74" s="135"/>
      <c r="E74" s="135"/>
      <c r="F74" s="135">
        <f>F61+F71</f>
        <v>29.389999999999997</v>
      </c>
      <c r="G74" s="135">
        <f t="shared" ref="G74:I74" si="12">G61+G71</f>
        <v>21.39</v>
      </c>
      <c r="H74" s="135">
        <f t="shared" si="12"/>
        <v>33.019999999999996</v>
      </c>
      <c r="I74" s="9">
        <f t="shared" si="12"/>
        <v>503.41000000000008</v>
      </c>
    </row>
    <row r="75" spans="1:10" x14ac:dyDescent="0.2">
      <c r="A75" s="51"/>
      <c r="B75" s="52" t="s">
        <v>46</v>
      </c>
      <c r="C75" s="53"/>
      <c r="D75" s="52"/>
      <c r="E75" s="52"/>
      <c r="F75" s="351">
        <f>SUM(F74+F58+F28+F25)</f>
        <v>62.97</v>
      </c>
      <c r="G75" s="351">
        <f t="shared" ref="G75:I75" si="13">SUM(G74+G58+G28+G25)</f>
        <v>62.639999999999993</v>
      </c>
      <c r="H75" s="351">
        <f t="shared" si="13"/>
        <v>191.92000000000002</v>
      </c>
      <c r="I75" s="351">
        <f t="shared" si="13"/>
        <v>1592.71</v>
      </c>
    </row>
    <row r="76" spans="1:10" ht="19.5" thickBot="1" x14ac:dyDescent="0.25">
      <c r="A76" s="51"/>
      <c r="B76" s="52"/>
      <c r="C76" s="53"/>
      <c r="D76" s="52"/>
      <c r="E76" s="52"/>
      <c r="F76" s="52"/>
      <c r="G76" s="52"/>
      <c r="H76" s="52"/>
      <c r="I76" s="54"/>
    </row>
    <row r="77" spans="1:10" ht="19.5" thickBot="1" x14ac:dyDescent="0.25">
      <c r="A77" s="393" t="s">
        <v>26</v>
      </c>
      <c r="B77" s="394"/>
      <c r="C77" s="394"/>
      <c r="D77" s="394"/>
      <c r="E77" s="394"/>
      <c r="F77" s="394"/>
      <c r="G77" s="394"/>
      <c r="H77" s="394"/>
      <c r="I77" s="395"/>
    </row>
    <row r="78" spans="1:10" ht="19.5" thickBot="1" x14ac:dyDescent="0.25">
      <c r="A78" s="393" t="s">
        <v>11</v>
      </c>
      <c r="B78" s="394"/>
      <c r="C78" s="394"/>
      <c r="D78" s="394"/>
      <c r="E78" s="394"/>
      <c r="F78" s="394"/>
      <c r="G78" s="394"/>
      <c r="H78" s="394"/>
      <c r="I78" s="395"/>
    </row>
    <row r="79" spans="1:10" ht="19.5" thickBot="1" x14ac:dyDescent="0.25">
      <c r="A79" s="118">
        <v>1</v>
      </c>
      <c r="B79" s="7" t="s">
        <v>209</v>
      </c>
      <c r="C79" s="135">
        <v>200</v>
      </c>
      <c r="D79" s="135">
        <f t="shared" ref="D79:I79" si="14">SUM(D80:D83)</f>
        <v>228</v>
      </c>
      <c r="E79" s="135">
        <f t="shared" si="14"/>
        <v>227.9</v>
      </c>
      <c r="F79" s="135">
        <f t="shared" si="14"/>
        <v>8.27</v>
      </c>
      <c r="G79" s="135">
        <f t="shared" si="14"/>
        <v>6.6</v>
      </c>
      <c r="H79" s="135">
        <f t="shared" si="14"/>
        <v>29.51</v>
      </c>
      <c r="I79" s="9">
        <f t="shared" si="14"/>
        <v>212.06</v>
      </c>
    </row>
    <row r="80" spans="1:10" x14ac:dyDescent="0.2">
      <c r="A80" s="215"/>
      <c r="B80" s="350" t="s">
        <v>24</v>
      </c>
      <c r="C80" s="136"/>
      <c r="D80" s="136">
        <v>20</v>
      </c>
      <c r="E80" s="136">
        <v>19.899999999999999</v>
      </c>
      <c r="F80" s="136">
        <v>2.25</v>
      </c>
      <c r="G80" s="136">
        <v>0.14000000000000001</v>
      </c>
      <c r="H80" s="136">
        <v>14.53</v>
      </c>
      <c r="I80" s="12">
        <v>68.260000000000005</v>
      </c>
    </row>
    <row r="81" spans="1:10" x14ac:dyDescent="0.2">
      <c r="A81" s="215"/>
      <c r="B81" s="243" t="s">
        <v>190</v>
      </c>
      <c r="C81" s="129"/>
      <c r="D81" s="129">
        <v>200</v>
      </c>
      <c r="E81" s="129">
        <v>200</v>
      </c>
      <c r="F81" s="129">
        <v>6</v>
      </c>
      <c r="G81" s="129">
        <v>4</v>
      </c>
      <c r="H81" s="129">
        <v>10</v>
      </c>
      <c r="I81" s="130">
        <v>104</v>
      </c>
    </row>
    <row r="82" spans="1:10" x14ac:dyDescent="0.2">
      <c r="A82" s="215"/>
      <c r="B82" s="175" t="s">
        <v>7</v>
      </c>
      <c r="C82" s="129"/>
      <c r="D82" s="332">
        <v>5</v>
      </c>
      <c r="E82" s="129">
        <v>5</v>
      </c>
      <c r="F82" s="129"/>
      <c r="G82" s="129"/>
      <c r="H82" s="129">
        <v>4.95</v>
      </c>
      <c r="I82" s="130">
        <v>17.399999999999999</v>
      </c>
    </row>
    <row r="83" spans="1:10" ht="19.5" thickBot="1" x14ac:dyDescent="0.25">
      <c r="A83" s="216"/>
      <c r="B83" s="241" t="s">
        <v>283</v>
      </c>
      <c r="C83" s="138"/>
      <c r="D83" s="138">
        <v>3</v>
      </c>
      <c r="E83" s="138">
        <v>3</v>
      </c>
      <c r="F83" s="138">
        <v>0.02</v>
      </c>
      <c r="G83" s="138">
        <v>2.46</v>
      </c>
      <c r="H83" s="138">
        <v>0.03</v>
      </c>
      <c r="I83" s="131">
        <v>22.4</v>
      </c>
    </row>
    <row r="84" spans="1:10" ht="19.5" thickBot="1" x14ac:dyDescent="0.25">
      <c r="A84" s="118">
        <v>3</v>
      </c>
      <c r="B84" s="7" t="s">
        <v>12</v>
      </c>
      <c r="C84" s="135">
        <v>200</v>
      </c>
      <c r="D84" s="135">
        <f t="shared" ref="D84" si="15">SUM(D85:D87)</f>
        <v>14.2</v>
      </c>
      <c r="E84" s="135">
        <f t="shared" ref="E84" si="16">SUM(E85:E87)</f>
        <v>11.799999999999999</v>
      </c>
      <c r="F84" s="135">
        <f t="shared" ref="F84:I84" si="17">SUM(F85:F87)</f>
        <v>0.04</v>
      </c>
      <c r="G84" s="135">
        <f t="shared" si="17"/>
        <v>0.01</v>
      </c>
      <c r="H84" s="135">
        <f t="shared" si="17"/>
        <v>8.24</v>
      </c>
      <c r="I84" s="9">
        <f t="shared" si="17"/>
        <v>28.88</v>
      </c>
    </row>
    <row r="85" spans="1:10" x14ac:dyDescent="0.2">
      <c r="A85" s="111"/>
      <c r="B85" s="10" t="s">
        <v>71</v>
      </c>
      <c r="C85" s="136"/>
      <c r="D85" s="136">
        <v>6</v>
      </c>
      <c r="E85" s="136">
        <v>3.6</v>
      </c>
      <c r="F85" s="136">
        <v>0.04</v>
      </c>
      <c r="G85" s="136">
        <v>0.01</v>
      </c>
      <c r="H85" s="136">
        <v>0.32</v>
      </c>
      <c r="I85" s="12">
        <v>1.04</v>
      </c>
    </row>
    <row r="86" spans="1:10" x14ac:dyDescent="0.2">
      <c r="A86" s="111"/>
      <c r="B86" s="128" t="s">
        <v>70</v>
      </c>
      <c r="C86" s="129"/>
      <c r="D86" s="332">
        <v>8</v>
      </c>
      <c r="E86" s="129">
        <v>8</v>
      </c>
      <c r="F86" s="129"/>
      <c r="G86" s="129"/>
      <c r="H86" s="129">
        <v>7.92</v>
      </c>
      <c r="I86" s="130">
        <v>27.84</v>
      </c>
    </row>
    <row r="87" spans="1:10" ht="19.5" thickBot="1" x14ac:dyDescent="0.25">
      <c r="A87" s="112"/>
      <c r="B87" s="137" t="s">
        <v>72</v>
      </c>
      <c r="C87" s="138"/>
      <c r="D87" s="138">
        <v>0.2</v>
      </c>
      <c r="E87" s="138">
        <v>0.2</v>
      </c>
      <c r="F87" s="138"/>
      <c r="G87" s="138"/>
      <c r="H87" s="138"/>
      <c r="I87" s="131"/>
    </row>
    <row r="88" spans="1:10" ht="19.5" thickBot="1" x14ac:dyDescent="0.25">
      <c r="A88" s="396">
        <v>3</v>
      </c>
      <c r="B88" s="7" t="s">
        <v>74</v>
      </c>
      <c r="C88" s="8" t="s">
        <v>28</v>
      </c>
      <c r="D88" s="135">
        <f t="shared" ref="D88" si="18">D89+D90</f>
        <v>50</v>
      </c>
      <c r="E88" s="135">
        <f t="shared" ref="E88" si="19">E89+E90</f>
        <v>50</v>
      </c>
      <c r="F88" s="135">
        <f t="shared" ref="F88:I88" si="20">F89+F90</f>
        <v>3.3000000000000003</v>
      </c>
      <c r="G88" s="135">
        <f t="shared" si="20"/>
        <v>8.68</v>
      </c>
      <c r="H88" s="135">
        <f t="shared" si="20"/>
        <v>19.29</v>
      </c>
      <c r="I88" s="135">
        <f t="shared" si="20"/>
        <v>181.6</v>
      </c>
    </row>
    <row r="89" spans="1:10" x14ac:dyDescent="0.2">
      <c r="A89" s="399"/>
      <c r="B89" s="242" t="s">
        <v>40</v>
      </c>
      <c r="C89" s="189"/>
      <c r="D89" s="189">
        <v>40</v>
      </c>
      <c r="E89" s="189">
        <v>40</v>
      </c>
      <c r="F89" s="189">
        <v>3.24</v>
      </c>
      <c r="G89" s="189">
        <v>0.48</v>
      </c>
      <c r="H89" s="189">
        <v>19.2</v>
      </c>
      <c r="I89" s="194">
        <v>106.8</v>
      </c>
    </row>
    <row r="90" spans="1:10" ht="19.5" thickBot="1" x14ac:dyDescent="0.25">
      <c r="A90" s="399"/>
      <c r="B90" s="241" t="s">
        <v>283</v>
      </c>
      <c r="C90" s="138"/>
      <c r="D90" s="138">
        <v>10</v>
      </c>
      <c r="E90" s="138">
        <v>10</v>
      </c>
      <c r="F90" s="138">
        <v>0.06</v>
      </c>
      <c r="G90" s="138">
        <v>8.1999999999999993</v>
      </c>
      <c r="H90" s="138">
        <v>0.09</v>
      </c>
      <c r="I90" s="131">
        <v>74.8</v>
      </c>
    </row>
    <row r="91" spans="1:10" ht="19.5" thickBot="1" x14ac:dyDescent="0.25">
      <c r="A91" s="320"/>
      <c r="B91" s="327" t="s">
        <v>43</v>
      </c>
      <c r="C91" s="327"/>
      <c r="D91" s="135"/>
      <c r="E91" s="135"/>
      <c r="F91" s="135">
        <f>F79+F84+F88</f>
        <v>11.61</v>
      </c>
      <c r="G91" s="135">
        <f t="shared" ref="G91:I91" si="21">G79+G84+G88</f>
        <v>15.29</v>
      </c>
      <c r="H91" s="135">
        <f t="shared" si="21"/>
        <v>57.04</v>
      </c>
      <c r="I91" s="9">
        <f t="shared" si="21"/>
        <v>422.53999999999996</v>
      </c>
    </row>
    <row r="92" spans="1:10" ht="14.25" customHeight="1" thickBot="1" x14ac:dyDescent="0.25">
      <c r="A92" s="56"/>
      <c r="B92" s="57"/>
      <c r="C92" s="57"/>
      <c r="D92" s="57"/>
      <c r="E92" s="57"/>
      <c r="F92" s="57"/>
      <c r="G92" s="57"/>
      <c r="H92" s="57"/>
      <c r="I92" s="58"/>
      <c r="J92" s="4"/>
    </row>
    <row r="93" spans="1:10" ht="19.5" thickBot="1" x14ac:dyDescent="0.25">
      <c r="A93" s="393" t="s">
        <v>14</v>
      </c>
      <c r="B93" s="394"/>
      <c r="C93" s="394"/>
      <c r="D93" s="394"/>
      <c r="E93" s="394"/>
      <c r="F93" s="394"/>
      <c r="G93" s="394"/>
      <c r="H93" s="394"/>
      <c r="I93" s="395"/>
    </row>
    <row r="94" spans="1:10" ht="19.5" thickBot="1" x14ac:dyDescent="0.25">
      <c r="A94" s="255">
        <v>1</v>
      </c>
      <c r="B94" s="307" t="s">
        <v>206</v>
      </c>
      <c r="C94" s="256">
        <v>132</v>
      </c>
      <c r="D94" s="329">
        <v>150</v>
      </c>
      <c r="E94" s="329">
        <v>132</v>
      </c>
      <c r="F94" s="282">
        <v>0.53</v>
      </c>
      <c r="G94" s="282"/>
      <c r="H94" s="282">
        <v>14.92</v>
      </c>
      <c r="I94" s="328">
        <v>62.04</v>
      </c>
      <c r="J94" s="127"/>
    </row>
    <row r="95" spans="1:10" ht="19.5" thickBot="1" x14ac:dyDescent="0.25">
      <c r="A95" s="255">
        <v>2</v>
      </c>
      <c r="B95" s="348" t="s">
        <v>223</v>
      </c>
      <c r="C95" s="349">
        <v>25</v>
      </c>
      <c r="D95" s="96">
        <v>25</v>
      </c>
      <c r="E95" s="96">
        <v>25</v>
      </c>
      <c r="F95" s="129">
        <v>2.75</v>
      </c>
      <c r="G95" s="129">
        <v>0.75</v>
      </c>
      <c r="H95" s="129">
        <v>19.75</v>
      </c>
      <c r="I95" s="191">
        <v>80</v>
      </c>
    </row>
    <row r="96" spans="1:10" ht="19.5" thickBot="1" x14ac:dyDescent="0.25">
      <c r="A96" s="281"/>
      <c r="B96" s="274" t="s">
        <v>229</v>
      </c>
      <c r="C96" s="251"/>
      <c r="D96" s="330">
        <f t="shared" ref="D96:E96" si="22">D94+D95</f>
        <v>175</v>
      </c>
      <c r="E96" s="330">
        <f t="shared" si="22"/>
        <v>157</v>
      </c>
      <c r="F96" s="330">
        <f>F94+F95</f>
        <v>3.2800000000000002</v>
      </c>
      <c r="G96" s="330">
        <f t="shared" ref="G96:I96" si="23">G94+G95</f>
        <v>0.75</v>
      </c>
      <c r="H96" s="330">
        <f t="shared" si="23"/>
        <v>34.67</v>
      </c>
      <c r="I96" s="163">
        <f t="shared" si="23"/>
        <v>142.04</v>
      </c>
      <c r="J96" s="127"/>
    </row>
    <row r="97" spans="1:10" ht="19.5" thickBot="1" x14ac:dyDescent="0.25">
      <c r="A97" s="59"/>
      <c r="B97" s="60"/>
      <c r="C97" s="60"/>
      <c r="D97" s="60"/>
      <c r="E97" s="60"/>
      <c r="F97" s="60"/>
      <c r="G97" s="60"/>
      <c r="H97" s="60"/>
      <c r="I97" s="61"/>
      <c r="J97" s="5"/>
    </row>
    <row r="98" spans="1:10" ht="19.5" thickBot="1" x14ac:dyDescent="0.25">
      <c r="A98" s="393" t="s">
        <v>15</v>
      </c>
      <c r="B98" s="394"/>
      <c r="C98" s="394"/>
      <c r="D98" s="394"/>
      <c r="E98" s="394"/>
      <c r="F98" s="394"/>
      <c r="G98" s="394"/>
      <c r="H98" s="394"/>
      <c r="I98" s="395"/>
    </row>
    <row r="99" spans="1:10" ht="19.5" thickBot="1" x14ac:dyDescent="0.25">
      <c r="A99" s="29">
        <v>1</v>
      </c>
      <c r="B99" s="30" t="s">
        <v>203</v>
      </c>
      <c r="C99" s="8">
        <v>55</v>
      </c>
      <c r="D99" s="8">
        <v>55</v>
      </c>
      <c r="E99" s="8">
        <v>55</v>
      </c>
      <c r="F99" s="8">
        <v>0.55000000000000004</v>
      </c>
      <c r="G99" s="8">
        <v>0.11</v>
      </c>
      <c r="H99" s="8">
        <v>1.65</v>
      </c>
      <c r="I99" s="32">
        <v>6.6</v>
      </c>
    </row>
    <row r="100" spans="1:10" ht="19.5" thickBot="1" x14ac:dyDescent="0.25">
      <c r="A100" s="62">
        <v>2</v>
      </c>
      <c r="B100" s="7" t="s">
        <v>218</v>
      </c>
      <c r="C100" s="8">
        <v>200</v>
      </c>
      <c r="D100" s="8">
        <f>SUM(D101:D111)</f>
        <v>181.6</v>
      </c>
      <c r="E100" s="8">
        <f t="shared" ref="E100:I100" si="24">SUM(E101:E111)</f>
        <v>141.4</v>
      </c>
      <c r="F100" s="135">
        <f t="shared" si="24"/>
        <v>2.68</v>
      </c>
      <c r="G100" s="135">
        <f t="shared" si="24"/>
        <v>5.0199999999999996</v>
      </c>
      <c r="H100" s="135">
        <f t="shared" si="24"/>
        <v>18.440000000000005</v>
      </c>
      <c r="I100" s="135">
        <f t="shared" si="24"/>
        <v>120.98</v>
      </c>
    </row>
    <row r="101" spans="1:10" x14ac:dyDescent="0.2">
      <c r="A101" s="63"/>
      <c r="B101" s="10" t="s">
        <v>18</v>
      </c>
      <c r="C101" s="11"/>
      <c r="D101" s="11">
        <v>100</v>
      </c>
      <c r="E101" s="11">
        <v>72</v>
      </c>
      <c r="F101" s="11">
        <v>1.44</v>
      </c>
      <c r="G101" s="11">
        <v>7.0000000000000007E-2</v>
      </c>
      <c r="H101" s="11">
        <v>13.68</v>
      </c>
      <c r="I101" s="12">
        <v>57.6</v>
      </c>
    </row>
    <row r="102" spans="1:10" x14ac:dyDescent="0.2">
      <c r="A102" s="63"/>
      <c r="B102" s="13" t="s">
        <v>17</v>
      </c>
      <c r="C102" s="14"/>
      <c r="D102" s="14">
        <v>10</v>
      </c>
      <c r="E102" s="14">
        <v>8</v>
      </c>
      <c r="F102" s="14">
        <v>0.1</v>
      </c>
      <c r="G102" s="14">
        <v>0.01</v>
      </c>
      <c r="H102" s="14">
        <v>0.56000000000000005</v>
      </c>
      <c r="I102" s="15">
        <v>3.28</v>
      </c>
    </row>
    <row r="103" spans="1:10" x14ac:dyDescent="0.2">
      <c r="A103" s="63"/>
      <c r="B103" s="13" t="s">
        <v>19</v>
      </c>
      <c r="C103" s="14"/>
      <c r="D103" s="14">
        <v>10</v>
      </c>
      <c r="E103" s="14">
        <v>8.4</v>
      </c>
      <c r="F103" s="14">
        <v>0.14000000000000001</v>
      </c>
      <c r="G103" s="14"/>
      <c r="H103" s="14">
        <v>0.8</v>
      </c>
      <c r="I103" s="15">
        <v>3.53</v>
      </c>
    </row>
    <row r="104" spans="1:10" x14ac:dyDescent="0.2">
      <c r="A104" s="63"/>
      <c r="B104" s="38" t="s">
        <v>66</v>
      </c>
      <c r="C104" s="14"/>
      <c r="D104" s="14">
        <v>8</v>
      </c>
      <c r="E104" s="14">
        <v>6</v>
      </c>
      <c r="F104" s="14">
        <v>0.06</v>
      </c>
      <c r="G104" s="14"/>
      <c r="H104" s="14">
        <v>0.36</v>
      </c>
      <c r="I104" s="15">
        <v>1.8</v>
      </c>
    </row>
    <row r="105" spans="1:10" x14ac:dyDescent="0.2">
      <c r="A105" s="123"/>
      <c r="B105" s="89" t="s">
        <v>59</v>
      </c>
      <c r="C105" s="124"/>
      <c r="D105" s="14">
        <v>3</v>
      </c>
      <c r="E105" s="14">
        <v>3</v>
      </c>
      <c r="F105" s="14"/>
      <c r="G105" s="14">
        <v>2.97</v>
      </c>
      <c r="H105" s="14"/>
      <c r="I105" s="15">
        <v>26.97</v>
      </c>
    </row>
    <row r="106" spans="1:10" x14ac:dyDescent="0.2">
      <c r="A106" s="123"/>
      <c r="B106" s="89" t="s">
        <v>20</v>
      </c>
      <c r="C106" s="124"/>
      <c r="D106" s="14">
        <v>3</v>
      </c>
      <c r="E106" s="14">
        <v>2.4</v>
      </c>
      <c r="F106" s="14">
        <v>0.5</v>
      </c>
      <c r="G106" s="14">
        <v>0.11</v>
      </c>
      <c r="H106" s="14">
        <v>1.27</v>
      </c>
      <c r="I106" s="15">
        <v>0.98</v>
      </c>
    </row>
    <row r="107" spans="1:10" x14ac:dyDescent="0.2">
      <c r="A107" s="123"/>
      <c r="B107" s="116" t="s">
        <v>16</v>
      </c>
      <c r="C107" s="124"/>
      <c r="D107" s="14">
        <v>30</v>
      </c>
      <c r="E107" s="14">
        <v>24</v>
      </c>
      <c r="F107" s="14">
        <v>0.19</v>
      </c>
      <c r="G107" s="14"/>
      <c r="H107" s="14">
        <v>1.3</v>
      </c>
      <c r="I107" s="15">
        <v>7.44</v>
      </c>
    </row>
    <row r="108" spans="1:10" ht="19.5" customHeight="1" x14ac:dyDescent="0.2">
      <c r="A108" s="63"/>
      <c r="B108" s="10" t="s">
        <v>283</v>
      </c>
      <c r="C108" s="14"/>
      <c r="D108" s="14">
        <v>1</v>
      </c>
      <c r="E108" s="14">
        <v>1</v>
      </c>
      <c r="F108" s="14">
        <v>0.01</v>
      </c>
      <c r="G108" s="14">
        <v>0.82</v>
      </c>
      <c r="H108" s="14">
        <v>0.01</v>
      </c>
      <c r="I108" s="15">
        <v>7.48</v>
      </c>
    </row>
    <row r="109" spans="1:10" x14ac:dyDescent="0.2">
      <c r="A109" s="63"/>
      <c r="B109" s="128" t="s">
        <v>65</v>
      </c>
      <c r="C109" s="14"/>
      <c r="D109" s="14">
        <v>10</v>
      </c>
      <c r="E109" s="14">
        <v>10</v>
      </c>
      <c r="F109" s="14">
        <v>0.1</v>
      </c>
      <c r="G109" s="14">
        <v>0.04</v>
      </c>
      <c r="H109" s="14">
        <v>0.3</v>
      </c>
      <c r="I109" s="15">
        <v>1.9</v>
      </c>
    </row>
    <row r="110" spans="1:10" x14ac:dyDescent="0.2">
      <c r="A110" s="63"/>
      <c r="B110" s="13" t="s">
        <v>29</v>
      </c>
      <c r="C110" s="14"/>
      <c r="D110" s="14">
        <v>1.6</v>
      </c>
      <c r="E110" s="14">
        <v>1.6</v>
      </c>
      <c r="F110" s="14"/>
      <c r="G110" s="14"/>
      <c r="H110" s="14"/>
      <c r="I110" s="15"/>
    </row>
    <row r="111" spans="1:10" ht="19.5" thickBot="1" x14ac:dyDescent="0.25">
      <c r="A111" s="64"/>
      <c r="B111" s="134" t="s">
        <v>187</v>
      </c>
      <c r="C111" s="19"/>
      <c r="D111" s="14">
        <v>5</v>
      </c>
      <c r="E111" s="14">
        <v>5</v>
      </c>
      <c r="F111" s="14">
        <v>0.14000000000000001</v>
      </c>
      <c r="G111" s="14">
        <v>1</v>
      </c>
      <c r="H111" s="14">
        <v>0.16</v>
      </c>
      <c r="I111" s="15">
        <v>10</v>
      </c>
    </row>
    <row r="112" spans="1:10" ht="19.5" thickBot="1" x14ac:dyDescent="0.25">
      <c r="A112" s="62">
        <v>3</v>
      </c>
      <c r="B112" s="7" t="s">
        <v>62</v>
      </c>
      <c r="C112" s="8" t="s">
        <v>31</v>
      </c>
      <c r="D112" s="8">
        <f>SUM(D113:D120)</f>
        <v>189</v>
      </c>
      <c r="E112" s="135">
        <f t="shared" ref="E112:I112" si="25">SUM(E113:E120)</f>
        <v>153.50000000000003</v>
      </c>
      <c r="F112" s="135">
        <f t="shared" si="25"/>
        <v>19.290000000000006</v>
      </c>
      <c r="G112" s="135">
        <f t="shared" si="25"/>
        <v>12.67</v>
      </c>
      <c r="H112" s="135">
        <f t="shared" si="25"/>
        <v>20.97</v>
      </c>
      <c r="I112" s="135">
        <f t="shared" si="25"/>
        <v>300.86999999999989</v>
      </c>
    </row>
    <row r="113" spans="1:10" x14ac:dyDescent="0.2">
      <c r="A113" s="63"/>
      <c r="B113" s="10" t="s">
        <v>39</v>
      </c>
      <c r="C113" s="11"/>
      <c r="D113" s="11">
        <v>110</v>
      </c>
      <c r="E113" s="11">
        <v>82.5</v>
      </c>
      <c r="F113" s="11">
        <v>16.670000000000002</v>
      </c>
      <c r="G113" s="11">
        <v>5.78</v>
      </c>
      <c r="H113" s="11"/>
      <c r="I113" s="12">
        <v>123.75</v>
      </c>
    </row>
    <row r="114" spans="1:10" x14ac:dyDescent="0.2">
      <c r="A114" s="63"/>
      <c r="B114" s="13" t="s">
        <v>33</v>
      </c>
      <c r="C114" s="14"/>
      <c r="D114" s="14">
        <v>30</v>
      </c>
      <c r="E114" s="14">
        <v>29.7</v>
      </c>
      <c r="F114" s="14">
        <v>2.17</v>
      </c>
      <c r="G114" s="14">
        <v>0.59</v>
      </c>
      <c r="H114" s="14">
        <v>18.71</v>
      </c>
      <c r="I114" s="15">
        <v>108.41</v>
      </c>
    </row>
    <row r="115" spans="1:10" x14ac:dyDescent="0.2">
      <c r="A115" s="63"/>
      <c r="B115" s="13" t="s">
        <v>283</v>
      </c>
      <c r="C115" s="14"/>
      <c r="D115" s="14">
        <v>4</v>
      </c>
      <c r="E115" s="14">
        <v>4</v>
      </c>
      <c r="F115" s="14">
        <v>0.02</v>
      </c>
      <c r="G115" s="14">
        <v>3.28</v>
      </c>
      <c r="H115" s="14">
        <v>0.04</v>
      </c>
      <c r="I115" s="15">
        <v>29.92</v>
      </c>
    </row>
    <row r="116" spans="1:10" x14ac:dyDescent="0.2">
      <c r="A116" s="63"/>
      <c r="B116" s="13" t="s">
        <v>19</v>
      </c>
      <c r="C116" s="14"/>
      <c r="D116" s="14">
        <v>10</v>
      </c>
      <c r="E116" s="14">
        <v>8.4</v>
      </c>
      <c r="F116" s="14">
        <v>0.14000000000000001</v>
      </c>
      <c r="G116" s="14"/>
      <c r="H116" s="14">
        <v>0.8</v>
      </c>
      <c r="I116" s="15">
        <v>3.53</v>
      </c>
    </row>
    <row r="117" spans="1:10" x14ac:dyDescent="0.2">
      <c r="A117" s="63"/>
      <c r="B117" s="13" t="s">
        <v>17</v>
      </c>
      <c r="C117" s="14"/>
      <c r="D117" s="14">
        <v>20</v>
      </c>
      <c r="E117" s="14">
        <v>16</v>
      </c>
      <c r="F117" s="14">
        <v>0.21</v>
      </c>
      <c r="G117" s="14">
        <v>0.02</v>
      </c>
      <c r="H117" s="14">
        <v>1.1200000000000001</v>
      </c>
      <c r="I117" s="15">
        <v>6.56</v>
      </c>
    </row>
    <row r="118" spans="1:10" x14ac:dyDescent="0.2">
      <c r="A118" s="63"/>
      <c r="B118" s="13" t="s">
        <v>51</v>
      </c>
      <c r="C118" s="14"/>
      <c r="D118" s="14">
        <v>7</v>
      </c>
      <c r="E118" s="14">
        <v>4.9000000000000004</v>
      </c>
      <c r="F118" s="14">
        <v>0.03</v>
      </c>
      <c r="G118" s="14">
        <v>0.01</v>
      </c>
      <c r="H118" s="14">
        <v>0.15</v>
      </c>
      <c r="I118" s="15">
        <v>0.78</v>
      </c>
    </row>
    <row r="119" spans="1:10" x14ac:dyDescent="0.2">
      <c r="A119" s="63"/>
      <c r="B119" s="128" t="s">
        <v>65</v>
      </c>
      <c r="C119" s="14"/>
      <c r="D119" s="14">
        <v>5</v>
      </c>
      <c r="E119" s="14">
        <v>5</v>
      </c>
      <c r="F119" s="14">
        <v>0.05</v>
      </c>
      <c r="G119" s="14">
        <v>0.02</v>
      </c>
      <c r="H119" s="14">
        <v>0.15</v>
      </c>
      <c r="I119" s="15">
        <v>0.95</v>
      </c>
    </row>
    <row r="120" spans="1:10" x14ac:dyDescent="0.2">
      <c r="A120" s="64"/>
      <c r="B120" s="38" t="s">
        <v>61</v>
      </c>
      <c r="C120" s="19"/>
      <c r="D120" s="14">
        <v>3</v>
      </c>
      <c r="E120" s="14">
        <v>3</v>
      </c>
      <c r="F120" s="19"/>
      <c r="G120" s="19">
        <v>2.97</v>
      </c>
      <c r="H120" s="19"/>
      <c r="I120" s="20">
        <v>26.97</v>
      </c>
    </row>
    <row r="121" spans="1:10" ht="19.5" thickBot="1" x14ac:dyDescent="0.25">
      <c r="A121" s="65"/>
      <c r="B121" s="16"/>
      <c r="C121" s="17"/>
      <c r="D121" s="17"/>
      <c r="E121" s="17"/>
      <c r="F121" s="17"/>
      <c r="G121" s="17"/>
      <c r="H121" s="17"/>
      <c r="I121" s="18"/>
    </row>
    <row r="122" spans="1:10" ht="19.5" thickBot="1" x14ac:dyDescent="0.25">
      <c r="A122" s="62">
        <v>4</v>
      </c>
      <c r="B122" s="7" t="s">
        <v>186</v>
      </c>
      <c r="C122" s="8">
        <v>200</v>
      </c>
      <c r="D122" s="8">
        <v>200</v>
      </c>
      <c r="E122" s="8">
        <v>200</v>
      </c>
      <c r="F122" s="8">
        <v>6</v>
      </c>
      <c r="G122" s="8">
        <v>0.1</v>
      </c>
      <c r="H122" s="8">
        <v>6</v>
      </c>
      <c r="I122" s="9">
        <v>92</v>
      </c>
    </row>
    <row r="123" spans="1:10" ht="19.5" thickBot="1" x14ac:dyDescent="0.25">
      <c r="A123" s="65"/>
      <c r="B123" s="16"/>
      <c r="C123" s="17"/>
      <c r="D123" s="132"/>
      <c r="E123" s="132"/>
      <c r="F123" s="132"/>
      <c r="G123" s="132"/>
      <c r="H123" s="132"/>
      <c r="I123" s="133"/>
    </row>
    <row r="124" spans="1:10" ht="19.5" thickBot="1" x14ac:dyDescent="0.25">
      <c r="A124" s="29">
        <v>5</v>
      </c>
      <c r="B124" s="30" t="s">
        <v>30</v>
      </c>
      <c r="C124" s="182">
        <v>40</v>
      </c>
      <c r="D124" s="204">
        <v>40</v>
      </c>
      <c r="E124" s="205">
        <v>40</v>
      </c>
      <c r="F124" s="333">
        <v>3.6</v>
      </c>
      <c r="G124" s="207">
        <v>1.2</v>
      </c>
      <c r="H124" s="206">
        <v>19.2</v>
      </c>
      <c r="I124" s="208">
        <v>103.2</v>
      </c>
    </row>
    <row r="125" spans="1:10" ht="19.5" thickBot="1" x14ac:dyDescent="0.25">
      <c r="A125" s="46"/>
      <c r="B125" s="47" t="s">
        <v>44</v>
      </c>
      <c r="C125" s="47"/>
      <c r="D125" s="47"/>
      <c r="E125" s="47"/>
      <c r="F125" s="283">
        <f>SUM(F124+F122+F112+F100++F99)</f>
        <v>32.120000000000005</v>
      </c>
      <c r="G125" s="283">
        <f t="shared" ref="G125:I125" si="26">SUM(G124+G122+G112+G100++G99)</f>
        <v>19.100000000000001</v>
      </c>
      <c r="H125" s="283">
        <f t="shared" si="26"/>
        <v>66.260000000000019</v>
      </c>
      <c r="I125" s="283">
        <f t="shared" si="26"/>
        <v>623.64999999999986</v>
      </c>
    </row>
    <row r="126" spans="1:10" ht="19.5" thickBot="1" x14ac:dyDescent="0.25">
      <c r="A126" s="59"/>
      <c r="B126" s="60"/>
      <c r="C126" s="60"/>
      <c r="D126" s="60"/>
      <c r="E126" s="60"/>
      <c r="F126" s="60"/>
      <c r="G126" s="60"/>
      <c r="H126" s="60"/>
      <c r="I126" s="61"/>
      <c r="J126" s="5"/>
    </row>
    <row r="127" spans="1:10" ht="19.5" thickBot="1" x14ac:dyDescent="0.25">
      <c r="A127" s="393" t="s">
        <v>23</v>
      </c>
      <c r="B127" s="394"/>
      <c r="C127" s="394"/>
      <c r="D127" s="394"/>
      <c r="E127" s="394"/>
      <c r="F127" s="394"/>
      <c r="G127" s="394"/>
      <c r="H127" s="394"/>
      <c r="I127" s="395"/>
    </row>
    <row r="128" spans="1:10" ht="19.5" thickBot="1" x14ac:dyDescent="0.25">
      <c r="A128" s="118">
        <v>1</v>
      </c>
      <c r="B128" s="7" t="s">
        <v>250</v>
      </c>
      <c r="C128" s="386" t="s">
        <v>239</v>
      </c>
      <c r="D128" s="8">
        <f>SUM(D129:D136)</f>
        <v>241</v>
      </c>
      <c r="E128" s="135">
        <f t="shared" ref="E128:I128" si="27">SUM(E129:E136)</f>
        <v>191.95000000000002</v>
      </c>
      <c r="F128" s="135">
        <f t="shared" si="27"/>
        <v>16.71</v>
      </c>
      <c r="G128" s="135">
        <f t="shared" si="27"/>
        <v>10.809999999999999</v>
      </c>
      <c r="H128" s="135">
        <f t="shared" si="27"/>
        <v>9.67</v>
      </c>
      <c r="I128" s="135">
        <f t="shared" si="27"/>
        <v>300.99</v>
      </c>
    </row>
    <row r="129" spans="1:9" x14ac:dyDescent="0.2">
      <c r="A129" s="111"/>
      <c r="B129" s="356" t="s">
        <v>251</v>
      </c>
      <c r="C129" s="187"/>
      <c r="D129" s="11">
        <v>110</v>
      </c>
      <c r="E129" s="11">
        <v>62.7</v>
      </c>
      <c r="F129" s="11">
        <v>10.66</v>
      </c>
      <c r="G129" s="11">
        <v>2.95</v>
      </c>
      <c r="H129" s="11"/>
      <c r="I129" s="12">
        <v>91.54</v>
      </c>
    </row>
    <row r="130" spans="1:9" x14ac:dyDescent="0.2">
      <c r="A130" s="111"/>
      <c r="B130" s="128" t="s">
        <v>19</v>
      </c>
      <c r="C130" s="124"/>
      <c r="D130" s="14">
        <v>10</v>
      </c>
      <c r="E130" s="14">
        <v>8.4</v>
      </c>
      <c r="F130" s="14">
        <v>0.14000000000000001</v>
      </c>
      <c r="G130" s="14"/>
      <c r="H130" s="14">
        <v>0.8</v>
      </c>
      <c r="I130" s="15">
        <v>3.53</v>
      </c>
    </row>
    <row r="131" spans="1:9" x14ac:dyDescent="0.2">
      <c r="A131" s="111"/>
      <c r="B131" s="89" t="s">
        <v>36</v>
      </c>
      <c r="C131" s="124"/>
      <c r="D131" s="14">
        <v>5</v>
      </c>
      <c r="E131" s="14">
        <v>5</v>
      </c>
      <c r="F131" s="14">
        <v>0.5</v>
      </c>
      <c r="G131" s="14">
        <v>0.05</v>
      </c>
      <c r="H131" s="14">
        <v>3.65</v>
      </c>
      <c r="I131" s="15">
        <v>17.899999999999999</v>
      </c>
    </row>
    <row r="132" spans="1:9" x14ac:dyDescent="0.2">
      <c r="A132" s="111"/>
      <c r="B132" s="39" t="s">
        <v>190</v>
      </c>
      <c r="C132" s="196"/>
      <c r="D132" s="14">
        <v>40</v>
      </c>
      <c r="E132" s="14">
        <v>40</v>
      </c>
      <c r="F132" s="14">
        <v>1.2</v>
      </c>
      <c r="G132" s="14">
        <v>0.8</v>
      </c>
      <c r="H132" s="14">
        <v>2</v>
      </c>
      <c r="I132" s="15">
        <v>20.8</v>
      </c>
    </row>
    <row r="133" spans="1:9" x14ac:dyDescent="0.2">
      <c r="A133" s="111"/>
      <c r="B133" s="128" t="s">
        <v>61</v>
      </c>
      <c r="C133" s="196"/>
      <c r="D133" s="14">
        <v>3</v>
      </c>
      <c r="E133" s="14">
        <v>3</v>
      </c>
      <c r="F133" s="19"/>
      <c r="G133" s="19">
        <v>2.97</v>
      </c>
      <c r="H133" s="19"/>
      <c r="I133" s="20">
        <v>26.97</v>
      </c>
    </row>
    <row r="134" spans="1:9" x14ac:dyDescent="0.2">
      <c r="A134" s="111"/>
      <c r="B134" s="128" t="s">
        <v>252</v>
      </c>
      <c r="C134" s="196"/>
      <c r="D134" s="14">
        <v>30</v>
      </c>
      <c r="E134" s="14">
        <v>29.85</v>
      </c>
      <c r="F134" s="19">
        <v>2.99</v>
      </c>
      <c r="G134" s="19">
        <v>0.78</v>
      </c>
      <c r="H134" s="19">
        <v>1.19</v>
      </c>
      <c r="I134" s="20">
        <v>97.01</v>
      </c>
    </row>
    <row r="135" spans="1:9" x14ac:dyDescent="0.2">
      <c r="A135" s="111"/>
      <c r="B135" s="49" t="s">
        <v>190</v>
      </c>
      <c r="C135" s="196"/>
      <c r="D135" s="14">
        <v>40</v>
      </c>
      <c r="E135" s="14">
        <v>40</v>
      </c>
      <c r="F135" s="19">
        <v>1.2</v>
      </c>
      <c r="G135" s="19">
        <v>0.8</v>
      </c>
      <c r="H135" s="19">
        <v>2</v>
      </c>
      <c r="I135" s="20">
        <v>20.8</v>
      </c>
    </row>
    <row r="136" spans="1:9" x14ac:dyDescent="0.2">
      <c r="A136" s="111"/>
      <c r="B136" s="128" t="s">
        <v>283</v>
      </c>
      <c r="C136" s="196"/>
      <c r="D136" s="14">
        <v>3</v>
      </c>
      <c r="E136" s="14">
        <v>3</v>
      </c>
      <c r="F136" s="19">
        <v>0.02</v>
      </c>
      <c r="G136" s="19">
        <v>2.46</v>
      </c>
      <c r="H136" s="19">
        <v>0.03</v>
      </c>
      <c r="I136" s="20">
        <v>22.44</v>
      </c>
    </row>
    <row r="137" spans="1:9" ht="19.5" thickBot="1" x14ac:dyDescent="0.25">
      <c r="A137" s="111"/>
      <c r="B137" s="357"/>
      <c r="C137" s="196"/>
      <c r="D137" s="14"/>
      <c r="E137" s="14"/>
      <c r="F137" s="19"/>
      <c r="G137" s="19"/>
      <c r="H137" s="19"/>
      <c r="I137" s="20"/>
    </row>
    <row r="138" spans="1:9" ht="19.5" thickBot="1" x14ac:dyDescent="0.25">
      <c r="A138" s="29">
        <v>2</v>
      </c>
      <c r="B138" s="30" t="s">
        <v>253</v>
      </c>
      <c r="C138" s="8">
        <v>48</v>
      </c>
      <c r="D138" s="8">
        <v>60</v>
      </c>
      <c r="E138" s="8">
        <v>48</v>
      </c>
      <c r="F138" s="8">
        <v>0.96</v>
      </c>
      <c r="G138" s="8"/>
      <c r="H138" s="8">
        <v>2.88</v>
      </c>
      <c r="I138" s="32">
        <v>16.32</v>
      </c>
    </row>
    <row r="139" spans="1:9" ht="19.5" thickBot="1" x14ac:dyDescent="0.25">
      <c r="A139" s="29"/>
      <c r="B139" s="30"/>
      <c r="C139" s="8"/>
      <c r="D139" s="8"/>
      <c r="E139" s="8"/>
      <c r="F139" s="8"/>
      <c r="G139" s="8"/>
      <c r="H139" s="8"/>
      <c r="I139" s="32"/>
    </row>
    <row r="140" spans="1:9" ht="20.25" customHeight="1" thickBot="1" x14ac:dyDescent="0.25">
      <c r="A140" s="29">
        <v>3</v>
      </c>
      <c r="B140" s="30" t="s">
        <v>41</v>
      </c>
      <c r="C140" s="8">
        <v>40</v>
      </c>
      <c r="D140" s="8">
        <v>40</v>
      </c>
      <c r="E140" s="8">
        <v>40</v>
      </c>
      <c r="F140" s="8">
        <v>3.24</v>
      </c>
      <c r="G140" s="8">
        <v>0.48</v>
      </c>
      <c r="H140" s="8">
        <v>19.2</v>
      </c>
      <c r="I140" s="32">
        <v>106.8</v>
      </c>
    </row>
    <row r="141" spans="1:9" ht="21.75" customHeight="1" thickBot="1" x14ac:dyDescent="0.25">
      <c r="A141" s="109"/>
      <c r="B141" s="244"/>
      <c r="C141" s="8"/>
      <c r="D141" s="110"/>
      <c r="E141" s="110"/>
      <c r="F141" s="8"/>
      <c r="G141" s="8"/>
      <c r="H141" s="8"/>
      <c r="I141" s="32"/>
    </row>
    <row r="142" spans="1:9" ht="19.5" thickBot="1" x14ac:dyDescent="0.35">
      <c r="A142" s="98">
        <v>4</v>
      </c>
      <c r="B142" s="246" t="s">
        <v>204</v>
      </c>
      <c r="C142" s="90">
        <v>150</v>
      </c>
      <c r="D142" s="68">
        <v>150</v>
      </c>
      <c r="E142" s="68">
        <v>0.3</v>
      </c>
      <c r="F142" s="8"/>
      <c r="G142" s="8">
        <v>16.5</v>
      </c>
      <c r="H142" s="8"/>
      <c r="I142" s="9">
        <v>69</v>
      </c>
    </row>
    <row r="143" spans="1:9" ht="21.75" customHeight="1" thickBot="1" x14ac:dyDescent="0.25">
      <c r="A143" s="46"/>
      <c r="B143" s="358" t="s">
        <v>230</v>
      </c>
      <c r="C143" s="327"/>
      <c r="D143" s="327"/>
      <c r="E143" s="327"/>
      <c r="F143" s="135">
        <f>F128+F138+F140+F142</f>
        <v>20.910000000000004</v>
      </c>
      <c r="G143" s="135">
        <f t="shared" ref="G143:I143" si="28">G128+G138+G140+G142</f>
        <v>27.79</v>
      </c>
      <c r="H143" s="135">
        <f t="shared" si="28"/>
        <v>31.75</v>
      </c>
      <c r="I143" s="9">
        <f t="shared" si="28"/>
        <v>493.11</v>
      </c>
    </row>
    <row r="144" spans="1:9" ht="19.5" thickBot="1" x14ac:dyDescent="0.25">
      <c r="A144" s="51"/>
      <c r="B144" s="52" t="s">
        <v>47</v>
      </c>
      <c r="C144" s="53"/>
      <c r="D144" s="53"/>
      <c r="E144" s="53"/>
      <c r="F144" s="313">
        <f>SUM(F91+F96+F125+F143)</f>
        <v>67.920000000000016</v>
      </c>
      <c r="G144" s="359">
        <f t="shared" ref="G144:I144" si="29">SUM(G91+G96+G125+G143)</f>
        <v>62.93</v>
      </c>
      <c r="H144" s="359">
        <f t="shared" si="29"/>
        <v>189.72000000000003</v>
      </c>
      <c r="I144" s="360">
        <f t="shared" si="29"/>
        <v>1681.3399999999997</v>
      </c>
    </row>
    <row r="145" spans="1:10" ht="19.5" thickBot="1" x14ac:dyDescent="0.25">
      <c r="A145" s="73"/>
      <c r="B145" s="74"/>
      <c r="C145" s="74"/>
      <c r="D145" s="74"/>
      <c r="E145" s="74"/>
      <c r="F145" s="74"/>
      <c r="G145" s="74"/>
      <c r="H145" s="74"/>
      <c r="I145" s="75"/>
      <c r="J145" s="2"/>
    </row>
    <row r="146" spans="1:10" ht="19.5" thickBot="1" x14ac:dyDescent="0.25">
      <c r="A146" s="393" t="s">
        <v>38</v>
      </c>
      <c r="B146" s="394"/>
      <c r="C146" s="394"/>
      <c r="D146" s="394"/>
      <c r="E146" s="394"/>
      <c r="F146" s="394"/>
      <c r="G146" s="394"/>
      <c r="H146" s="394"/>
      <c r="I146" s="395"/>
    </row>
    <row r="147" spans="1:10" ht="19.5" thickBot="1" x14ac:dyDescent="0.25">
      <c r="A147" s="393" t="s">
        <v>11</v>
      </c>
      <c r="B147" s="394"/>
      <c r="C147" s="394"/>
      <c r="D147" s="394"/>
      <c r="E147" s="394"/>
      <c r="F147" s="394"/>
      <c r="G147" s="394"/>
      <c r="H147" s="394"/>
      <c r="I147" s="395"/>
    </row>
    <row r="148" spans="1:10" ht="19.5" thickBot="1" x14ac:dyDescent="0.25">
      <c r="A148" s="118">
        <v>1</v>
      </c>
      <c r="B148" s="153" t="s">
        <v>210</v>
      </c>
      <c r="C148" s="31">
        <v>200</v>
      </c>
      <c r="D148" s="135">
        <f t="shared" ref="D148:I148" si="30">SUM(D149:D152)</f>
        <v>230</v>
      </c>
      <c r="E148" s="135">
        <f t="shared" si="30"/>
        <v>229.8</v>
      </c>
      <c r="F148" s="283">
        <f t="shared" si="30"/>
        <v>8.2050000000000001</v>
      </c>
      <c r="G148" s="135">
        <f t="shared" si="30"/>
        <v>8.93</v>
      </c>
      <c r="H148" s="135">
        <f t="shared" si="30"/>
        <v>29.45</v>
      </c>
      <c r="I148" s="9">
        <f t="shared" si="30"/>
        <v>233.64000000000001</v>
      </c>
    </row>
    <row r="149" spans="1:10" x14ac:dyDescent="0.2">
      <c r="A149" s="111"/>
      <c r="B149" s="10" t="s">
        <v>75</v>
      </c>
      <c r="C149" s="11"/>
      <c r="D149" s="11">
        <v>20</v>
      </c>
      <c r="E149" s="11">
        <v>19.8</v>
      </c>
      <c r="F149" s="11">
        <v>2.1800000000000002</v>
      </c>
      <c r="G149" s="11">
        <v>0.83</v>
      </c>
      <c r="H149" s="11">
        <v>14.45</v>
      </c>
      <c r="I149" s="12">
        <v>74.84</v>
      </c>
    </row>
    <row r="150" spans="1:10" x14ac:dyDescent="0.2">
      <c r="A150" s="111"/>
      <c r="B150" s="39" t="s">
        <v>191</v>
      </c>
      <c r="C150" s="14"/>
      <c r="D150" s="14">
        <v>200</v>
      </c>
      <c r="E150" s="14">
        <v>200</v>
      </c>
      <c r="F150" s="14">
        <v>6</v>
      </c>
      <c r="G150" s="14">
        <v>4</v>
      </c>
      <c r="H150" s="14">
        <v>10</v>
      </c>
      <c r="I150" s="15">
        <v>104</v>
      </c>
    </row>
    <row r="151" spans="1:10" x14ac:dyDescent="0.2">
      <c r="A151" s="111"/>
      <c r="B151" s="13" t="s">
        <v>7</v>
      </c>
      <c r="C151" s="14"/>
      <c r="D151" s="332">
        <v>5</v>
      </c>
      <c r="E151" s="14">
        <v>5</v>
      </c>
      <c r="F151" s="14"/>
      <c r="G151" s="14"/>
      <c r="H151" s="14">
        <v>4.95</v>
      </c>
      <c r="I151" s="15">
        <v>17.399999999999999</v>
      </c>
    </row>
    <row r="152" spans="1:10" ht="19.5" thickBot="1" x14ac:dyDescent="0.25">
      <c r="A152" s="112"/>
      <c r="B152" s="16" t="s">
        <v>283</v>
      </c>
      <c r="C152" s="17"/>
      <c r="D152" s="17">
        <v>5</v>
      </c>
      <c r="E152" s="17">
        <v>5</v>
      </c>
      <c r="F152" s="17">
        <v>2.5000000000000001E-2</v>
      </c>
      <c r="G152" s="17">
        <v>4.0999999999999996</v>
      </c>
      <c r="H152" s="17">
        <v>0.05</v>
      </c>
      <c r="I152" s="18">
        <v>37.4</v>
      </c>
    </row>
    <row r="153" spans="1:10" ht="19.5" thickBot="1" x14ac:dyDescent="0.25">
      <c r="A153" s="118">
        <v>2</v>
      </c>
      <c r="B153" s="7" t="s">
        <v>205</v>
      </c>
      <c r="C153" s="8">
        <v>125</v>
      </c>
      <c r="D153" s="8">
        <v>125</v>
      </c>
      <c r="E153" s="8">
        <v>125</v>
      </c>
      <c r="F153" s="8">
        <v>2.5</v>
      </c>
      <c r="G153" s="8">
        <v>3.75</v>
      </c>
      <c r="H153" s="8">
        <v>5</v>
      </c>
      <c r="I153" s="9">
        <v>62.5</v>
      </c>
    </row>
    <row r="154" spans="1:10" ht="19.5" thickBot="1" x14ac:dyDescent="0.25">
      <c r="A154" s="271">
        <v>3</v>
      </c>
      <c r="B154" s="254" t="s">
        <v>227</v>
      </c>
      <c r="C154" s="276">
        <v>25</v>
      </c>
      <c r="D154" s="276">
        <v>25</v>
      </c>
      <c r="E154" s="276">
        <v>25</v>
      </c>
      <c r="F154" s="276">
        <v>2.0499999999999998</v>
      </c>
      <c r="G154" s="276">
        <v>2.38</v>
      </c>
      <c r="H154" s="276">
        <v>18.5</v>
      </c>
      <c r="I154" s="45">
        <v>106.5</v>
      </c>
      <c r="J154" s="127"/>
    </row>
    <row r="155" spans="1:10" ht="19.5" thickBot="1" x14ac:dyDescent="0.25">
      <c r="A155" s="29"/>
      <c r="B155" s="327" t="s">
        <v>43</v>
      </c>
      <c r="C155" s="67"/>
      <c r="D155" s="67"/>
      <c r="E155" s="67"/>
      <c r="F155" s="283">
        <f>SUM(F148+F153+F154)</f>
        <v>12.754999999999999</v>
      </c>
      <c r="G155" s="283">
        <f t="shared" ref="G155:I155" si="31">SUM(G148+G153+G154)</f>
        <v>15.059999999999999</v>
      </c>
      <c r="H155" s="283">
        <f t="shared" si="31"/>
        <v>52.95</v>
      </c>
      <c r="I155" s="306">
        <f t="shared" si="31"/>
        <v>402.64</v>
      </c>
      <c r="J155" s="127"/>
    </row>
    <row r="156" spans="1:10" ht="19.5" thickBot="1" x14ac:dyDescent="0.25">
      <c r="A156" s="59"/>
      <c r="B156" s="60"/>
      <c r="C156" s="60"/>
      <c r="D156" s="60"/>
      <c r="E156" s="60"/>
      <c r="F156" s="60"/>
      <c r="G156" s="60"/>
      <c r="H156" s="60"/>
      <c r="I156" s="61"/>
    </row>
    <row r="157" spans="1:10" ht="19.5" thickBot="1" x14ac:dyDescent="0.25">
      <c r="A157" s="393" t="s">
        <v>14</v>
      </c>
      <c r="B157" s="394"/>
      <c r="C157" s="394"/>
      <c r="D157" s="394"/>
      <c r="E157" s="394"/>
      <c r="F157" s="394"/>
      <c r="G157" s="394"/>
      <c r="H157" s="394"/>
      <c r="I157" s="395"/>
    </row>
    <row r="158" spans="1:10" ht="19.5" thickBot="1" x14ac:dyDescent="0.25">
      <c r="A158" s="29">
        <v>1</v>
      </c>
      <c r="B158" s="30" t="s">
        <v>275</v>
      </c>
      <c r="C158" s="31">
        <v>105</v>
      </c>
      <c r="D158" s="8">
        <v>150</v>
      </c>
      <c r="E158" s="8">
        <v>105</v>
      </c>
      <c r="F158" s="8">
        <v>0.95</v>
      </c>
      <c r="G158" s="8">
        <v>0.11</v>
      </c>
      <c r="H158" s="8">
        <v>11.55</v>
      </c>
      <c r="I158" s="32">
        <v>49.35</v>
      </c>
    </row>
    <row r="159" spans="1:10" ht="19.5" thickBot="1" x14ac:dyDescent="0.25">
      <c r="A159" s="59"/>
      <c r="B159" s="60"/>
      <c r="C159" s="60"/>
      <c r="D159" s="60"/>
      <c r="E159" s="60"/>
      <c r="F159" s="60"/>
      <c r="G159" s="60"/>
      <c r="H159" s="60"/>
      <c r="I159" s="61"/>
    </row>
    <row r="160" spans="1:10" ht="19.5" thickBot="1" x14ac:dyDescent="0.25">
      <c r="A160" s="401" t="s">
        <v>15</v>
      </c>
      <c r="B160" s="402"/>
      <c r="C160" s="402"/>
      <c r="D160" s="402"/>
      <c r="E160" s="402"/>
      <c r="F160" s="402"/>
      <c r="G160" s="402"/>
      <c r="H160" s="402"/>
      <c r="I160" s="403"/>
    </row>
    <row r="161" spans="1:10" ht="19.5" thickBot="1" x14ac:dyDescent="0.25">
      <c r="A161" s="118">
        <v>1</v>
      </c>
      <c r="B161" s="7" t="s">
        <v>32</v>
      </c>
      <c r="C161" s="8">
        <v>55</v>
      </c>
      <c r="D161" s="8">
        <f>SUM(D162:D166)</f>
        <v>62</v>
      </c>
      <c r="E161" s="8">
        <f t="shared" ref="E161:I161" si="32">SUM(E162:E166)</f>
        <v>55</v>
      </c>
      <c r="F161" s="135">
        <f t="shared" si="32"/>
        <v>0.4</v>
      </c>
      <c r="G161" s="135">
        <f t="shared" si="32"/>
        <v>1.99</v>
      </c>
      <c r="H161" s="135">
        <f t="shared" si="32"/>
        <v>2.56</v>
      </c>
      <c r="I161" s="135">
        <f t="shared" si="32"/>
        <v>29.39</v>
      </c>
    </row>
    <row r="162" spans="1:10" x14ac:dyDescent="0.2">
      <c r="A162" s="111"/>
      <c r="B162" s="10" t="s">
        <v>92</v>
      </c>
      <c r="C162" s="11"/>
      <c r="D162" s="11">
        <v>40</v>
      </c>
      <c r="E162" s="11">
        <v>38</v>
      </c>
      <c r="F162" s="11">
        <v>0.23</v>
      </c>
      <c r="G162" s="11"/>
      <c r="H162" s="11">
        <v>1.6</v>
      </c>
      <c r="I162" s="12">
        <v>6.84</v>
      </c>
    </row>
    <row r="163" spans="1:10" x14ac:dyDescent="0.2">
      <c r="A163" s="111"/>
      <c r="B163" s="13" t="s">
        <v>93</v>
      </c>
      <c r="C163" s="14"/>
      <c r="D163" s="14">
        <v>10</v>
      </c>
      <c r="E163" s="14">
        <v>7.5</v>
      </c>
      <c r="F163" s="14">
        <v>0.08</v>
      </c>
      <c r="G163" s="14"/>
      <c r="H163" s="14">
        <v>0.45</v>
      </c>
      <c r="I163" s="15">
        <v>2.25</v>
      </c>
      <c r="J163" s="127"/>
    </row>
    <row r="164" spans="1:10" x14ac:dyDescent="0.2">
      <c r="A164" s="111"/>
      <c r="B164" s="13" t="s">
        <v>63</v>
      </c>
      <c r="C164" s="14"/>
      <c r="D164" s="14">
        <v>5</v>
      </c>
      <c r="E164" s="14">
        <v>3.5</v>
      </c>
      <c r="F164" s="19">
        <v>0.02</v>
      </c>
      <c r="G164" s="19">
        <v>0.01</v>
      </c>
      <c r="H164" s="19">
        <v>0.11</v>
      </c>
      <c r="I164" s="20">
        <v>0.56000000000000005</v>
      </c>
      <c r="J164" s="127"/>
    </row>
    <row r="165" spans="1:10" x14ac:dyDescent="0.2">
      <c r="A165" s="111"/>
      <c r="B165" s="13" t="s">
        <v>19</v>
      </c>
      <c r="C165" s="14"/>
      <c r="D165" s="14">
        <v>5</v>
      </c>
      <c r="E165" s="14">
        <v>4</v>
      </c>
      <c r="F165" s="14">
        <v>7.0000000000000007E-2</v>
      </c>
      <c r="G165" s="14"/>
      <c r="H165" s="14">
        <v>0.4</v>
      </c>
      <c r="I165" s="15">
        <v>1.76</v>
      </c>
      <c r="J165" s="127"/>
    </row>
    <row r="166" spans="1:10" ht="19.5" thickBot="1" x14ac:dyDescent="0.25">
      <c r="A166" s="112"/>
      <c r="B166" s="16" t="s">
        <v>58</v>
      </c>
      <c r="C166" s="17"/>
      <c r="D166" s="17">
        <v>2</v>
      </c>
      <c r="E166" s="17">
        <v>2</v>
      </c>
      <c r="F166" s="17"/>
      <c r="G166" s="17">
        <v>1.98</v>
      </c>
      <c r="H166" s="17"/>
      <c r="I166" s="18">
        <v>17.98</v>
      </c>
      <c r="J166" s="127"/>
    </row>
    <row r="167" spans="1:10" ht="19.5" thickBot="1" x14ac:dyDescent="0.25">
      <c r="A167" s="118">
        <v>2</v>
      </c>
      <c r="B167" s="7" t="s">
        <v>76</v>
      </c>
      <c r="C167" s="135">
        <v>200</v>
      </c>
      <c r="D167" s="135">
        <f>SUM(D168:D177)</f>
        <v>162</v>
      </c>
      <c r="E167" s="135">
        <f t="shared" ref="E167:I167" si="33">SUM(E168:E177)</f>
        <v>127.80000000000001</v>
      </c>
      <c r="F167" s="135">
        <f t="shared" si="33"/>
        <v>3.5000000000000004</v>
      </c>
      <c r="G167" s="135">
        <f t="shared" si="33"/>
        <v>6.7600000000000007</v>
      </c>
      <c r="H167" s="135">
        <f t="shared" si="33"/>
        <v>24.56</v>
      </c>
      <c r="I167" s="9">
        <f t="shared" si="33"/>
        <v>164.45999999999998</v>
      </c>
      <c r="J167" s="127"/>
    </row>
    <row r="168" spans="1:10" x14ac:dyDescent="0.2">
      <c r="A168" s="111"/>
      <c r="B168" s="225" t="s">
        <v>183</v>
      </c>
      <c r="C168" s="161"/>
      <c r="D168" s="189">
        <v>10</v>
      </c>
      <c r="E168" s="189">
        <v>10</v>
      </c>
      <c r="F168" s="189">
        <v>1</v>
      </c>
      <c r="G168" s="189">
        <v>0.1</v>
      </c>
      <c r="H168" s="189">
        <v>7.4</v>
      </c>
      <c r="I168" s="190">
        <v>36</v>
      </c>
      <c r="J168" s="127"/>
    </row>
    <row r="169" spans="1:10" x14ac:dyDescent="0.2">
      <c r="A169" s="111"/>
      <c r="B169" s="175" t="s">
        <v>18</v>
      </c>
      <c r="C169" s="129"/>
      <c r="D169" s="129">
        <v>100</v>
      </c>
      <c r="E169" s="129">
        <v>72</v>
      </c>
      <c r="F169" s="129">
        <v>1.44</v>
      </c>
      <c r="G169" s="129">
        <v>7.0000000000000007E-2</v>
      </c>
      <c r="H169" s="129">
        <v>13.68</v>
      </c>
      <c r="I169" s="130">
        <v>57.6</v>
      </c>
      <c r="J169" s="127"/>
    </row>
    <row r="170" spans="1:10" x14ac:dyDescent="0.2">
      <c r="A170" s="111"/>
      <c r="B170" s="175" t="s">
        <v>17</v>
      </c>
      <c r="C170" s="129"/>
      <c r="D170" s="129">
        <v>10</v>
      </c>
      <c r="E170" s="129">
        <v>8</v>
      </c>
      <c r="F170" s="129">
        <v>0.1</v>
      </c>
      <c r="G170" s="129">
        <v>0.01</v>
      </c>
      <c r="H170" s="129">
        <v>0.56000000000000005</v>
      </c>
      <c r="I170" s="130">
        <v>3.28</v>
      </c>
    </row>
    <row r="171" spans="1:10" x14ac:dyDescent="0.2">
      <c r="A171" s="111"/>
      <c r="B171" s="175" t="s">
        <v>19</v>
      </c>
      <c r="C171" s="129"/>
      <c r="D171" s="129">
        <v>10</v>
      </c>
      <c r="E171" s="129">
        <v>8.4</v>
      </c>
      <c r="F171" s="129">
        <v>0.14000000000000001</v>
      </c>
      <c r="G171" s="129"/>
      <c r="H171" s="129">
        <v>0.8</v>
      </c>
      <c r="I171" s="130">
        <v>3.53</v>
      </c>
      <c r="J171" s="127"/>
    </row>
    <row r="172" spans="1:10" x14ac:dyDescent="0.2">
      <c r="A172" s="399"/>
      <c r="B172" s="175" t="s">
        <v>65</v>
      </c>
      <c r="C172" s="132"/>
      <c r="D172" s="129">
        <v>10</v>
      </c>
      <c r="E172" s="129">
        <v>10</v>
      </c>
      <c r="F172" s="132">
        <v>0.1</v>
      </c>
      <c r="G172" s="132">
        <v>0.04</v>
      </c>
      <c r="H172" s="132">
        <v>0.3</v>
      </c>
      <c r="I172" s="133">
        <v>1.9</v>
      </c>
    </row>
    <row r="173" spans="1:10" x14ac:dyDescent="0.2">
      <c r="A173" s="399"/>
      <c r="B173" s="175" t="s">
        <v>66</v>
      </c>
      <c r="C173" s="129"/>
      <c r="D173" s="129">
        <v>8</v>
      </c>
      <c r="E173" s="129">
        <v>6</v>
      </c>
      <c r="F173" s="129">
        <v>0.06</v>
      </c>
      <c r="G173" s="129"/>
      <c r="H173" s="129">
        <v>0.36</v>
      </c>
      <c r="I173" s="130">
        <v>1.8</v>
      </c>
    </row>
    <row r="174" spans="1:10" x14ac:dyDescent="0.2">
      <c r="A174" s="399"/>
      <c r="B174" s="226" t="s">
        <v>235</v>
      </c>
      <c r="C174" s="132"/>
      <c r="D174" s="132">
        <v>3</v>
      </c>
      <c r="E174" s="129">
        <v>2.4</v>
      </c>
      <c r="F174" s="129">
        <v>0.5</v>
      </c>
      <c r="G174" s="129">
        <v>0.11</v>
      </c>
      <c r="H174" s="129">
        <v>1.27</v>
      </c>
      <c r="I174" s="130">
        <v>0.94</v>
      </c>
      <c r="J174" s="127"/>
    </row>
    <row r="175" spans="1:10" x14ac:dyDescent="0.2">
      <c r="A175" s="399"/>
      <c r="B175" s="226" t="s">
        <v>61</v>
      </c>
      <c r="C175" s="132"/>
      <c r="D175" s="132">
        <v>3</v>
      </c>
      <c r="E175" s="129">
        <v>3</v>
      </c>
      <c r="F175" s="129"/>
      <c r="G175" s="129">
        <v>2.97</v>
      </c>
      <c r="H175" s="129"/>
      <c r="I175" s="130">
        <v>26.97</v>
      </c>
    </row>
    <row r="176" spans="1:10" x14ac:dyDescent="0.2">
      <c r="A176" s="399"/>
      <c r="B176" s="226" t="s">
        <v>187</v>
      </c>
      <c r="C176" s="132"/>
      <c r="D176" s="132">
        <v>5</v>
      </c>
      <c r="E176" s="132">
        <v>5</v>
      </c>
      <c r="F176" s="132">
        <v>0.14000000000000001</v>
      </c>
      <c r="G176" s="132">
        <v>1</v>
      </c>
      <c r="H176" s="132">
        <v>0.16</v>
      </c>
      <c r="I176" s="133">
        <v>10</v>
      </c>
    </row>
    <row r="177" spans="1:10" ht="19.5" thickBot="1" x14ac:dyDescent="0.25">
      <c r="A177" s="400"/>
      <c r="B177" s="241" t="s">
        <v>283</v>
      </c>
      <c r="C177" s="138"/>
      <c r="D177" s="138">
        <v>3</v>
      </c>
      <c r="E177" s="138">
        <v>3</v>
      </c>
      <c r="F177" s="138">
        <v>0.02</v>
      </c>
      <c r="G177" s="138">
        <v>2.46</v>
      </c>
      <c r="H177" s="138">
        <v>0.03</v>
      </c>
      <c r="I177" s="131">
        <v>22.44</v>
      </c>
    </row>
    <row r="178" spans="1:10" ht="19.5" thickBot="1" x14ac:dyDescent="0.25">
      <c r="A178" s="100">
        <v>3</v>
      </c>
      <c r="B178" s="179" t="s">
        <v>220</v>
      </c>
      <c r="C178" s="135" t="s">
        <v>241</v>
      </c>
      <c r="D178" s="135">
        <f>SUM(D179+D180+D181+D182+D183+D184+D185+D186)</f>
        <v>344</v>
      </c>
      <c r="E178" s="135">
        <f t="shared" ref="E178:I178" si="34">SUM(E179+E180+E181+E182+E183+E184+E185+E186)</f>
        <v>271.22000000000003</v>
      </c>
      <c r="F178" s="135">
        <f t="shared" si="34"/>
        <v>21.77</v>
      </c>
      <c r="G178" s="135">
        <f t="shared" si="34"/>
        <v>13.919999999999998</v>
      </c>
      <c r="H178" s="135">
        <f t="shared" si="34"/>
        <v>15.079999999999998</v>
      </c>
      <c r="I178" s="9">
        <f t="shared" si="34"/>
        <v>216.01000000000002</v>
      </c>
    </row>
    <row r="179" spans="1:10" x14ac:dyDescent="0.2">
      <c r="A179" s="321"/>
      <c r="B179" s="242" t="s">
        <v>94</v>
      </c>
      <c r="C179" s="195"/>
      <c r="D179" s="189">
        <v>130</v>
      </c>
      <c r="E179" s="385">
        <v>97.5</v>
      </c>
      <c r="F179" s="189">
        <v>20.28</v>
      </c>
      <c r="G179" s="189">
        <v>8.58</v>
      </c>
      <c r="H179" s="189">
        <v>5.85</v>
      </c>
      <c r="I179" s="194">
        <v>116.03</v>
      </c>
    </row>
    <row r="180" spans="1:10" x14ac:dyDescent="0.2">
      <c r="A180" s="322"/>
      <c r="B180" s="175" t="s">
        <v>17</v>
      </c>
      <c r="C180" s="124"/>
      <c r="D180" s="129">
        <v>20</v>
      </c>
      <c r="E180" s="129">
        <v>16</v>
      </c>
      <c r="F180" s="129">
        <v>0.2</v>
      </c>
      <c r="G180" s="129">
        <v>0.02</v>
      </c>
      <c r="H180" s="129">
        <v>1.1200000000000001</v>
      </c>
      <c r="I180" s="130">
        <v>6.56</v>
      </c>
    </row>
    <row r="181" spans="1:10" x14ac:dyDescent="0.2">
      <c r="A181" s="322"/>
      <c r="B181" s="175" t="s">
        <v>19</v>
      </c>
      <c r="C181" s="124"/>
      <c r="D181" s="129">
        <v>8</v>
      </c>
      <c r="E181" s="129">
        <v>6.72</v>
      </c>
      <c r="F181" s="129">
        <v>0.11</v>
      </c>
      <c r="G181" s="129"/>
      <c r="H181" s="129">
        <v>0.64</v>
      </c>
      <c r="I181" s="130">
        <v>2.82</v>
      </c>
    </row>
    <row r="182" spans="1:10" x14ac:dyDescent="0.2">
      <c r="A182" s="322"/>
      <c r="B182" s="175" t="s">
        <v>65</v>
      </c>
      <c r="C182" s="124"/>
      <c r="D182" s="129">
        <v>10</v>
      </c>
      <c r="E182" s="129">
        <v>10</v>
      </c>
      <c r="F182" s="129">
        <v>0.1</v>
      </c>
      <c r="G182" s="129">
        <v>0.04</v>
      </c>
      <c r="H182" s="129">
        <v>0.3</v>
      </c>
      <c r="I182" s="130">
        <v>1.9</v>
      </c>
    </row>
    <row r="183" spans="1:10" x14ac:dyDescent="0.2">
      <c r="A183" s="322"/>
      <c r="B183" s="175" t="s">
        <v>95</v>
      </c>
      <c r="C183" s="124"/>
      <c r="D183" s="129">
        <v>10</v>
      </c>
      <c r="E183" s="129">
        <v>7</v>
      </c>
      <c r="F183" s="129">
        <v>0.04</v>
      </c>
      <c r="G183" s="129">
        <v>0.02</v>
      </c>
      <c r="H183" s="129">
        <v>0.22</v>
      </c>
      <c r="I183" s="130">
        <v>1.1200000000000001</v>
      </c>
    </row>
    <row r="184" spans="1:10" x14ac:dyDescent="0.2">
      <c r="A184" s="322"/>
      <c r="B184" s="175" t="s">
        <v>283</v>
      </c>
      <c r="C184" s="124"/>
      <c r="D184" s="129">
        <v>4</v>
      </c>
      <c r="E184" s="129">
        <v>4</v>
      </c>
      <c r="F184" s="129">
        <v>0.02</v>
      </c>
      <c r="G184" s="129">
        <v>3.28</v>
      </c>
      <c r="H184" s="129">
        <v>0.04</v>
      </c>
      <c r="I184" s="130">
        <v>29.92</v>
      </c>
    </row>
    <row r="185" spans="1:10" x14ac:dyDescent="0.2">
      <c r="A185" s="322"/>
      <c r="B185" s="175" t="s">
        <v>16</v>
      </c>
      <c r="C185" s="124"/>
      <c r="D185" s="129">
        <v>160</v>
      </c>
      <c r="E185" s="129">
        <v>128</v>
      </c>
      <c r="F185" s="129">
        <v>1.02</v>
      </c>
      <c r="G185" s="129"/>
      <c r="H185" s="129">
        <v>6.91</v>
      </c>
      <c r="I185" s="130">
        <v>39.68</v>
      </c>
    </row>
    <row r="186" spans="1:10" ht="19.5" thickBot="1" x14ac:dyDescent="0.25">
      <c r="A186" s="112"/>
      <c r="B186" s="361" t="s">
        <v>61</v>
      </c>
      <c r="C186" s="185"/>
      <c r="D186" s="139">
        <v>2</v>
      </c>
      <c r="E186" s="139">
        <v>2</v>
      </c>
      <c r="F186" s="139"/>
      <c r="G186" s="139">
        <v>1.98</v>
      </c>
      <c r="H186" s="139"/>
      <c r="I186" s="227">
        <v>17.98</v>
      </c>
      <c r="J186" s="2"/>
    </row>
    <row r="187" spans="1:10" ht="19.5" thickBot="1" x14ac:dyDescent="0.25">
      <c r="A187" s="98">
        <v>4</v>
      </c>
      <c r="B187" s="179" t="s">
        <v>180</v>
      </c>
      <c r="C187" s="135">
        <v>200</v>
      </c>
      <c r="D187" s="135">
        <f>D188+D189</f>
        <v>15</v>
      </c>
      <c r="E187" s="135">
        <f t="shared" ref="E187:I187" si="35">E188+E189</f>
        <v>15</v>
      </c>
      <c r="F187" s="135">
        <f t="shared" si="35"/>
        <v>0.17</v>
      </c>
      <c r="G187" s="135">
        <f t="shared" si="35"/>
        <v>7.0000000000000007E-2</v>
      </c>
      <c r="H187" s="135">
        <f t="shared" si="35"/>
        <v>11.25</v>
      </c>
      <c r="I187" s="9">
        <f t="shared" si="35"/>
        <v>42.4</v>
      </c>
    </row>
    <row r="188" spans="1:10" x14ac:dyDescent="0.2">
      <c r="A188" s="111"/>
      <c r="B188" s="69" t="s">
        <v>271</v>
      </c>
      <c r="C188" s="70"/>
      <c r="D188" s="70">
        <v>10</v>
      </c>
      <c r="E188" s="70">
        <v>10</v>
      </c>
      <c r="F188" s="70">
        <v>0.17</v>
      </c>
      <c r="G188" s="70">
        <v>7.0000000000000007E-2</v>
      </c>
      <c r="H188" s="70">
        <v>6.3</v>
      </c>
      <c r="I188" s="71">
        <v>25</v>
      </c>
    </row>
    <row r="189" spans="1:10" ht="19.5" thickBot="1" x14ac:dyDescent="0.25">
      <c r="A189" s="112"/>
      <c r="B189" s="137" t="s">
        <v>7</v>
      </c>
      <c r="C189" s="138"/>
      <c r="D189" s="338">
        <v>5</v>
      </c>
      <c r="E189" s="138">
        <v>5</v>
      </c>
      <c r="F189" s="138"/>
      <c r="G189" s="138"/>
      <c r="H189" s="138">
        <v>4.95</v>
      </c>
      <c r="I189" s="18">
        <v>17.399999999999999</v>
      </c>
    </row>
    <row r="190" spans="1:10" ht="19.5" thickBot="1" x14ac:dyDescent="0.25">
      <c r="A190" s="46">
        <v>5</v>
      </c>
      <c r="B190" s="7" t="s">
        <v>22</v>
      </c>
      <c r="C190" s="8">
        <v>40</v>
      </c>
      <c r="D190" s="8">
        <v>40</v>
      </c>
      <c r="E190" s="8">
        <v>40</v>
      </c>
      <c r="F190" s="8">
        <v>3.6</v>
      </c>
      <c r="G190" s="8">
        <v>1.2</v>
      </c>
      <c r="H190" s="8">
        <v>19.2</v>
      </c>
      <c r="I190" s="32">
        <v>103.2</v>
      </c>
    </row>
    <row r="191" spans="1:10" ht="19.5" thickBot="1" x14ac:dyDescent="0.25">
      <c r="A191" s="46"/>
      <c r="B191" s="76" t="s">
        <v>44</v>
      </c>
      <c r="C191" s="50"/>
      <c r="D191" s="50"/>
      <c r="E191" s="50"/>
      <c r="F191" s="135">
        <f>SUM(F161+F167+F178+F187+F190)</f>
        <v>29.440000000000005</v>
      </c>
      <c r="G191" s="135">
        <f>SUM(G161+G167+G178+G187+G190)</f>
        <v>23.939999999999998</v>
      </c>
      <c r="H191" s="135">
        <f t="shared" ref="H191:I191" si="36">SUM(H161+H167+H178+H187+H190)</f>
        <v>72.649999999999991</v>
      </c>
      <c r="I191" s="135">
        <f t="shared" si="36"/>
        <v>555.46</v>
      </c>
    </row>
    <row r="192" spans="1:10" ht="19.5" thickBot="1" x14ac:dyDescent="0.25">
      <c r="A192" s="59"/>
      <c r="B192" s="60"/>
      <c r="C192" s="60"/>
      <c r="D192" s="60"/>
      <c r="E192" s="60"/>
      <c r="F192" s="60"/>
      <c r="G192" s="60"/>
      <c r="H192" s="60"/>
      <c r="I192" s="61"/>
    </row>
    <row r="193" spans="1:10" ht="19.5" thickBot="1" x14ac:dyDescent="0.25">
      <c r="A193" s="393" t="s">
        <v>23</v>
      </c>
      <c r="B193" s="394"/>
      <c r="C193" s="394"/>
      <c r="D193" s="394"/>
      <c r="E193" s="394"/>
      <c r="F193" s="394"/>
      <c r="G193" s="394"/>
      <c r="H193" s="394"/>
      <c r="I193" s="395"/>
    </row>
    <row r="194" spans="1:10" ht="19.5" thickBot="1" x14ac:dyDescent="0.25">
      <c r="A194" s="118">
        <v>1</v>
      </c>
      <c r="B194" s="7" t="s">
        <v>184</v>
      </c>
      <c r="C194" s="135" t="s">
        <v>97</v>
      </c>
      <c r="D194" s="135">
        <f>D204+D203+D202+D201+D200+D199+D198+D197+D196+D195</f>
        <v>178</v>
      </c>
      <c r="E194" s="135">
        <f>SUM(E195+E196+E197+E198+E199+E200+E201+E202+E203)</f>
        <v>176</v>
      </c>
      <c r="F194" s="135">
        <f t="shared" ref="F194:I194" si="37">SUM(F195+F196+F197+F198+F199+F200+F201+F202+F203)</f>
        <v>22.419999999999998</v>
      </c>
      <c r="G194" s="135">
        <f t="shared" si="37"/>
        <v>19.510000000000002</v>
      </c>
      <c r="H194" s="135">
        <f t="shared" si="37"/>
        <v>38.4</v>
      </c>
      <c r="I194" s="9">
        <f t="shared" si="37"/>
        <v>463.35</v>
      </c>
    </row>
    <row r="195" spans="1:10" x14ac:dyDescent="0.2">
      <c r="A195" s="111"/>
      <c r="B195" s="242" t="s">
        <v>197</v>
      </c>
      <c r="C195" s="362"/>
      <c r="D195" s="218">
        <v>100</v>
      </c>
      <c r="E195" s="189">
        <v>100</v>
      </c>
      <c r="F195" s="189">
        <v>16</v>
      </c>
      <c r="G195" s="189">
        <v>9</v>
      </c>
      <c r="H195" s="189">
        <v>1</v>
      </c>
      <c r="I195" s="194">
        <v>201</v>
      </c>
    </row>
    <row r="196" spans="1:10" x14ac:dyDescent="0.2">
      <c r="A196" s="111"/>
      <c r="B196" s="175" t="s">
        <v>42</v>
      </c>
      <c r="C196" s="260"/>
      <c r="D196" s="219">
        <v>15</v>
      </c>
      <c r="E196" s="129">
        <v>13.05</v>
      </c>
      <c r="F196" s="129">
        <v>1.7</v>
      </c>
      <c r="G196" s="129">
        <v>1.31</v>
      </c>
      <c r="H196" s="129">
        <v>0.13</v>
      </c>
      <c r="I196" s="130">
        <v>18.66</v>
      </c>
    </row>
    <row r="197" spans="1:10" x14ac:dyDescent="0.2">
      <c r="A197" s="111"/>
      <c r="B197" s="175" t="s">
        <v>24</v>
      </c>
      <c r="C197" s="260"/>
      <c r="D197" s="219">
        <v>10</v>
      </c>
      <c r="E197" s="129">
        <v>9.9499999999999993</v>
      </c>
      <c r="F197" s="129">
        <v>1.1200000000000001</v>
      </c>
      <c r="G197" s="129">
        <v>7.0000000000000007E-2</v>
      </c>
      <c r="H197" s="129">
        <v>7.26</v>
      </c>
      <c r="I197" s="130">
        <v>34.130000000000003</v>
      </c>
    </row>
    <row r="198" spans="1:10" x14ac:dyDescent="0.2">
      <c r="A198" s="111"/>
      <c r="B198" s="175" t="s">
        <v>7</v>
      </c>
      <c r="C198" s="260"/>
      <c r="D198" s="219">
        <v>5</v>
      </c>
      <c r="E198" s="129">
        <v>5</v>
      </c>
      <c r="F198" s="129"/>
      <c r="G198" s="129"/>
      <c r="H198" s="129">
        <v>4.95</v>
      </c>
      <c r="I198" s="130">
        <v>17.399999999999999</v>
      </c>
    </row>
    <row r="199" spans="1:10" x14ac:dyDescent="0.2">
      <c r="A199" s="111"/>
      <c r="B199" s="175" t="s">
        <v>36</v>
      </c>
      <c r="C199" s="260"/>
      <c r="D199" s="219">
        <v>22</v>
      </c>
      <c r="E199" s="129">
        <v>22</v>
      </c>
      <c r="F199" s="129">
        <v>2.2000000000000002</v>
      </c>
      <c r="G199" s="129">
        <v>0.22</v>
      </c>
      <c r="H199" s="129">
        <v>16.059999999999999</v>
      </c>
      <c r="I199" s="130">
        <v>78.760000000000005</v>
      </c>
    </row>
    <row r="200" spans="1:10" x14ac:dyDescent="0.2">
      <c r="A200" s="111"/>
      <c r="B200" s="226" t="s">
        <v>283</v>
      </c>
      <c r="C200" s="261"/>
      <c r="D200" s="219">
        <v>4</v>
      </c>
      <c r="E200" s="129">
        <v>4</v>
      </c>
      <c r="F200" s="129">
        <v>0.02</v>
      </c>
      <c r="G200" s="129">
        <v>3.28</v>
      </c>
      <c r="H200" s="129">
        <v>0.04</v>
      </c>
      <c r="I200" s="130">
        <v>29.92</v>
      </c>
    </row>
    <row r="201" spans="1:10" x14ac:dyDescent="0.2">
      <c r="A201" s="111"/>
      <c r="B201" s="175" t="s">
        <v>61</v>
      </c>
      <c r="C201" s="260"/>
      <c r="D201" s="219">
        <v>2</v>
      </c>
      <c r="E201" s="129">
        <v>2</v>
      </c>
      <c r="F201" s="129"/>
      <c r="G201" s="129">
        <v>1.98</v>
      </c>
      <c r="H201" s="129"/>
      <c r="I201" s="130">
        <v>17.98</v>
      </c>
    </row>
    <row r="202" spans="1:10" x14ac:dyDescent="0.2">
      <c r="A202" s="111"/>
      <c r="B202" s="175" t="s">
        <v>96</v>
      </c>
      <c r="C202" s="260"/>
      <c r="D202" s="219">
        <v>15</v>
      </c>
      <c r="E202" s="129">
        <v>15</v>
      </c>
      <c r="F202" s="129">
        <v>0.38</v>
      </c>
      <c r="G202" s="129">
        <v>0.15</v>
      </c>
      <c r="H202" s="129">
        <v>8.4600000000000009</v>
      </c>
      <c r="I202" s="130">
        <v>33</v>
      </c>
    </row>
    <row r="203" spans="1:10" x14ac:dyDescent="0.2">
      <c r="A203" s="111"/>
      <c r="B203" s="175" t="s">
        <v>284</v>
      </c>
      <c r="C203" s="260"/>
      <c r="D203" s="219">
        <v>5</v>
      </c>
      <c r="E203" s="129">
        <v>5</v>
      </c>
      <c r="F203" s="129">
        <v>1</v>
      </c>
      <c r="G203" s="129">
        <v>3.5</v>
      </c>
      <c r="H203" s="129">
        <v>0.5</v>
      </c>
      <c r="I203" s="130">
        <v>32.5</v>
      </c>
    </row>
    <row r="204" spans="1:10" ht="19.5" thickBot="1" x14ac:dyDescent="0.25">
      <c r="A204" s="112"/>
      <c r="B204" s="241"/>
      <c r="C204" s="262"/>
      <c r="D204" s="263"/>
      <c r="E204" s="138"/>
      <c r="F204" s="138"/>
      <c r="G204" s="138"/>
      <c r="H204" s="138"/>
      <c r="I204" s="131"/>
    </row>
    <row r="205" spans="1:10" ht="19.5" thickBot="1" x14ac:dyDescent="0.25">
      <c r="A205" s="118">
        <v>2</v>
      </c>
      <c r="B205" s="264" t="s">
        <v>25</v>
      </c>
      <c r="C205" s="8">
        <v>150</v>
      </c>
      <c r="D205" s="8">
        <f>D206+D207+D208</f>
        <v>157</v>
      </c>
      <c r="E205" s="135">
        <f t="shared" ref="E205:I205" si="38">E206+E207+E208</f>
        <v>157</v>
      </c>
      <c r="F205" s="135">
        <f t="shared" si="38"/>
        <v>4.9000000000000004</v>
      </c>
      <c r="G205" s="135">
        <f t="shared" si="38"/>
        <v>3.2800000000000002</v>
      </c>
      <c r="H205" s="135">
        <f t="shared" si="38"/>
        <v>13.530000000000001</v>
      </c>
      <c r="I205" s="135">
        <f t="shared" si="38"/>
        <v>99.97999999999999</v>
      </c>
      <c r="J205" s="127"/>
    </row>
    <row r="206" spans="1:10" x14ac:dyDescent="0.2">
      <c r="A206" s="215"/>
      <c r="B206" s="209" t="s">
        <v>191</v>
      </c>
      <c r="C206" s="265"/>
      <c r="D206" s="218">
        <v>150</v>
      </c>
      <c r="E206" s="189">
        <v>150</v>
      </c>
      <c r="F206" s="189">
        <v>4.5</v>
      </c>
      <c r="G206" s="189">
        <v>3</v>
      </c>
      <c r="H206" s="189">
        <v>7.5</v>
      </c>
      <c r="I206" s="194">
        <v>78</v>
      </c>
      <c r="J206" s="127"/>
    </row>
    <row r="207" spans="1:10" x14ac:dyDescent="0.2">
      <c r="A207" s="215"/>
      <c r="B207" s="210" t="s">
        <v>232</v>
      </c>
      <c r="C207" s="266"/>
      <c r="D207" s="219">
        <v>2</v>
      </c>
      <c r="E207" s="129">
        <v>2</v>
      </c>
      <c r="F207" s="129">
        <v>0.4</v>
      </c>
      <c r="G207" s="129">
        <v>0.28000000000000003</v>
      </c>
      <c r="H207" s="129">
        <v>1.08</v>
      </c>
      <c r="I207" s="130">
        <v>4.58</v>
      </c>
      <c r="J207" s="127"/>
    </row>
    <row r="208" spans="1:10" ht="19.5" thickBot="1" x14ac:dyDescent="0.25">
      <c r="A208" s="216"/>
      <c r="B208" s="211" t="s">
        <v>7</v>
      </c>
      <c r="C208" s="267"/>
      <c r="D208" s="346">
        <v>5</v>
      </c>
      <c r="E208" s="138">
        <v>5</v>
      </c>
      <c r="F208" s="138"/>
      <c r="G208" s="138"/>
      <c r="H208" s="138">
        <v>4.95</v>
      </c>
      <c r="I208" s="131">
        <v>17.399999999999999</v>
      </c>
    </row>
    <row r="209" spans="1:10" ht="19.5" thickBot="1" x14ac:dyDescent="0.25">
      <c r="A209" s="46"/>
      <c r="B209" s="323" t="s">
        <v>45</v>
      </c>
      <c r="C209" s="50"/>
      <c r="D209" s="50"/>
      <c r="E209" s="50"/>
      <c r="F209" s="135">
        <f>SUM(F194+F205)</f>
        <v>27.32</v>
      </c>
      <c r="G209" s="135">
        <f>SUM(G194+G205)</f>
        <v>22.790000000000003</v>
      </c>
      <c r="H209" s="135">
        <f>SUM(H194+H205)</f>
        <v>51.93</v>
      </c>
      <c r="I209" s="9">
        <f>SUM(I194+I205)</f>
        <v>563.33000000000004</v>
      </c>
    </row>
    <row r="210" spans="1:10" ht="19.5" thickBot="1" x14ac:dyDescent="0.25">
      <c r="A210" s="51"/>
      <c r="B210" s="52" t="s">
        <v>48</v>
      </c>
      <c r="C210" s="53"/>
      <c r="D210" s="53"/>
      <c r="E210" s="53"/>
      <c r="F210" s="313">
        <f>SUM(F155+F158+F191+F209)</f>
        <v>70.465000000000003</v>
      </c>
      <c r="G210" s="359">
        <f>SUM(G155+G158+G191+G209)</f>
        <v>61.900000000000006</v>
      </c>
      <c r="H210" s="359">
        <f>SUM(H155+H158+H191+H209)</f>
        <v>189.07999999999998</v>
      </c>
      <c r="I210" s="360">
        <f>SUM(I155+I158+I191+I209)</f>
        <v>1570.7800000000002</v>
      </c>
      <c r="J210" s="127"/>
    </row>
    <row r="211" spans="1:10" ht="19.5" thickBot="1" x14ac:dyDescent="0.25">
      <c r="A211" s="73"/>
      <c r="B211" s="74"/>
      <c r="C211" s="74"/>
      <c r="D211" s="74"/>
      <c r="E211" s="74"/>
      <c r="F211" s="74"/>
      <c r="G211" s="74"/>
      <c r="H211" s="74"/>
      <c r="I211" s="75"/>
    </row>
    <row r="212" spans="1:10" ht="18.75" customHeight="1" thickBot="1" x14ac:dyDescent="0.25">
      <c r="A212" s="408" t="s">
        <v>37</v>
      </c>
      <c r="B212" s="409"/>
      <c r="C212" s="409"/>
      <c r="D212" s="409"/>
      <c r="E212" s="409"/>
      <c r="F212" s="409"/>
      <c r="G212" s="409"/>
      <c r="H212" s="409"/>
      <c r="I212" s="429"/>
    </row>
    <row r="213" spans="1:10" ht="19.5" thickBot="1" x14ac:dyDescent="0.25">
      <c r="A213" s="393" t="s">
        <v>11</v>
      </c>
      <c r="B213" s="394"/>
      <c r="C213" s="394"/>
      <c r="D213" s="394"/>
      <c r="E213" s="394"/>
      <c r="F213" s="394"/>
      <c r="G213" s="394"/>
      <c r="H213" s="394"/>
      <c r="I213" s="395"/>
    </row>
    <row r="214" spans="1:10" ht="19.5" thickBot="1" x14ac:dyDescent="0.25">
      <c r="A214" s="118">
        <v>1</v>
      </c>
      <c r="B214" s="7" t="s">
        <v>208</v>
      </c>
      <c r="C214" s="135">
        <v>200</v>
      </c>
      <c r="D214" s="135">
        <f>D219+D218+D217+D216+D215</f>
        <v>183</v>
      </c>
      <c r="E214" s="135">
        <f>E215+E216+E217+E218+E219</f>
        <v>182.8</v>
      </c>
      <c r="F214" s="135">
        <f>+F220+F222</f>
        <v>8.7000000000000011</v>
      </c>
      <c r="G214" s="135">
        <f t="shared" ref="G214:I214" si="39">G215+G216+G217+G218+G219</f>
        <v>9.16</v>
      </c>
      <c r="H214" s="135">
        <f t="shared" si="39"/>
        <v>26.25</v>
      </c>
      <c r="I214" s="9">
        <f t="shared" si="39"/>
        <v>221.07</v>
      </c>
    </row>
    <row r="215" spans="1:10" x14ac:dyDescent="0.2">
      <c r="A215" s="215"/>
      <c r="B215" s="350" t="s">
        <v>191</v>
      </c>
      <c r="C215" s="136"/>
      <c r="D215" s="339">
        <v>150</v>
      </c>
      <c r="E215" s="136">
        <v>150</v>
      </c>
      <c r="F215" s="136">
        <v>4.5</v>
      </c>
      <c r="G215" s="136">
        <v>3</v>
      </c>
      <c r="H215" s="136">
        <v>7.5</v>
      </c>
      <c r="I215" s="12">
        <v>78</v>
      </c>
    </row>
    <row r="216" spans="1:10" x14ac:dyDescent="0.2">
      <c r="A216" s="215"/>
      <c r="B216" s="175" t="s">
        <v>27</v>
      </c>
      <c r="C216" s="129"/>
      <c r="D216" s="129">
        <v>20</v>
      </c>
      <c r="E216" s="129">
        <v>19.8</v>
      </c>
      <c r="F216" s="129">
        <v>2.38</v>
      </c>
      <c r="G216" s="129">
        <v>0.2</v>
      </c>
      <c r="H216" s="129">
        <v>13.27</v>
      </c>
      <c r="I216" s="130">
        <v>70.69</v>
      </c>
    </row>
    <row r="217" spans="1:10" x14ac:dyDescent="0.2">
      <c r="A217" s="215"/>
      <c r="B217" s="175" t="s">
        <v>283</v>
      </c>
      <c r="C217" s="129"/>
      <c r="D217" s="129">
        <v>3</v>
      </c>
      <c r="E217" s="129">
        <v>3</v>
      </c>
      <c r="F217" s="129">
        <v>0.02</v>
      </c>
      <c r="G217" s="129">
        <v>2.46</v>
      </c>
      <c r="H217" s="129">
        <v>0.03</v>
      </c>
      <c r="I217" s="130">
        <v>22.44</v>
      </c>
    </row>
    <row r="218" spans="1:10" x14ac:dyDescent="0.2">
      <c r="A218" s="215"/>
      <c r="B218" s="226" t="s">
        <v>77</v>
      </c>
      <c r="C218" s="132"/>
      <c r="D218" s="132">
        <v>5</v>
      </c>
      <c r="E218" s="132">
        <v>5</v>
      </c>
      <c r="F218" s="132">
        <v>1</v>
      </c>
      <c r="G218" s="132">
        <v>3.5</v>
      </c>
      <c r="H218" s="132">
        <v>0.5</v>
      </c>
      <c r="I218" s="363">
        <v>32.5</v>
      </c>
    </row>
    <row r="219" spans="1:10" ht="19.5" thickBot="1" x14ac:dyDescent="0.25">
      <c r="A219" s="216"/>
      <c r="B219" s="241" t="s">
        <v>7</v>
      </c>
      <c r="C219" s="138"/>
      <c r="D219" s="138">
        <v>5</v>
      </c>
      <c r="E219" s="138">
        <v>5</v>
      </c>
      <c r="F219" s="138"/>
      <c r="G219" s="138"/>
      <c r="H219" s="138">
        <v>4.95</v>
      </c>
      <c r="I219" s="131">
        <v>17.440000000000001</v>
      </c>
    </row>
    <row r="220" spans="1:10" ht="19.5" thickBot="1" x14ac:dyDescent="0.25">
      <c r="A220" s="98">
        <v>2</v>
      </c>
      <c r="B220" s="7" t="s">
        <v>126</v>
      </c>
      <c r="C220" s="135">
        <v>180</v>
      </c>
      <c r="D220" s="391">
        <v>180</v>
      </c>
      <c r="E220" s="135">
        <v>180</v>
      </c>
      <c r="F220" s="135">
        <v>5.4</v>
      </c>
      <c r="G220" s="135">
        <v>3.6</v>
      </c>
      <c r="H220" s="135">
        <v>9</v>
      </c>
      <c r="I220" s="9">
        <v>93</v>
      </c>
    </row>
    <row r="221" spans="1:10" ht="19.5" thickBot="1" x14ac:dyDescent="0.25">
      <c r="A221" s="112"/>
      <c r="B221" s="10" t="s">
        <v>191</v>
      </c>
      <c r="C221" s="11"/>
      <c r="D221" s="11">
        <v>180</v>
      </c>
      <c r="E221" s="11">
        <v>180</v>
      </c>
      <c r="F221" s="11">
        <v>5.4</v>
      </c>
      <c r="G221" s="11">
        <v>3.6</v>
      </c>
      <c r="H221" s="11">
        <v>9</v>
      </c>
      <c r="I221" s="12">
        <v>93</v>
      </c>
    </row>
    <row r="222" spans="1:10" ht="19.5" thickBot="1" x14ac:dyDescent="0.25">
      <c r="A222" s="118">
        <v>3</v>
      </c>
      <c r="B222" s="7" t="s">
        <v>74</v>
      </c>
      <c r="C222" s="8" t="s">
        <v>28</v>
      </c>
      <c r="D222" s="135">
        <f>D223+D224</f>
        <v>50</v>
      </c>
      <c r="E222" s="8">
        <f>E223+E224</f>
        <v>50</v>
      </c>
      <c r="F222" s="135">
        <f t="shared" ref="F222:I222" si="40">F223+F224</f>
        <v>3.3000000000000003</v>
      </c>
      <c r="G222" s="135">
        <f t="shared" si="40"/>
        <v>8.68</v>
      </c>
      <c r="H222" s="135">
        <f t="shared" si="40"/>
        <v>19.29</v>
      </c>
      <c r="I222" s="135">
        <f t="shared" si="40"/>
        <v>181.6</v>
      </c>
    </row>
    <row r="223" spans="1:10" x14ac:dyDescent="0.2">
      <c r="A223" s="111"/>
      <c r="B223" s="10" t="s">
        <v>40</v>
      </c>
      <c r="C223" s="11"/>
      <c r="D223" s="11">
        <v>40</v>
      </c>
      <c r="E223" s="11">
        <v>40</v>
      </c>
      <c r="F223" s="11">
        <v>3.24</v>
      </c>
      <c r="G223" s="11">
        <v>0.48</v>
      </c>
      <c r="H223" s="11">
        <v>19.2</v>
      </c>
      <c r="I223" s="12">
        <v>106.8</v>
      </c>
    </row>
    <row r="224" spans="1:10" x14ac:dyDescent="0.2">
      <c r="A224" s="111"/>
      <c r="B224" s="387" t="s">
        <v>283</v>
      </c>
      <c r="C224" s="11"/>
      <c r="D224" s="11">
        <v>10</v>
      </c>
      <c r="E224" s="11">
        <v>10</v>
      </c>
      <c r="F224" s="11">
        <v>0.06</v>
      </c>
      <c r="G224" s="11">
        <v>8.1999999999999993</v>
      </c>
      <c r="H224" s="11">
        <v>0.09</v>
      </c>
      <c r="I224" s="12">
        <v>74.8</v>
      </c>
    </row>
    <row r="225" spans="1:9" ht="19.5" thickBot="1" x14ac:dyDescent="0.25">
      <c r="A225" s="112"/>
      <c r="B225" s="2"/>
      <c r="C225" s="14"/>
      <c r="D225" s="14"/>
      <c r="E225" s="14"/>
      <c r="F225" s="14"/>
      <c r="G225" s="14"/>
      <c r="H225" s="14"/>
      <c r="I225" s="15"/>
    </row>
    <row r="226" spans="1:9" ht="19.5" thickBot="1" x14ac:dyDescent="0.25">
      <c r="A226" s="46"/>
      <c r="B226" s="72" t="s">
        <v>43</v>
      </c>
      <c r="C226" s="47"/>
      <c r="D226" s="47"/>
      <c r="E226" s="47"/>
      <c r="F226" s="31">
        <f>SUM(F214+F220+F222)</f>
        <v>17.400000000000002</v>
      </c>
      <c r="G226" s="135">
        <f t="shared" ref="G226:I226" si="41">SUM(G214+G220+G222)</f>
        <v>21.439999999999998</v>
      </c>
      <c r="H226" s="135">
        <f t="shared" si="41"/>
        <v>54.54</v>
      </c>
      <c r="I226" s="9">
        <f t="shared" si="41"/>
        <v>495.66999999999996</v>
      </c>
    </row>
    <row r="227" spans="1:9" ht="19.5" thickBot="1" x14ac:dyDescent="0.25">
      <c r="A227" s="59"/>
      <c r="B227" s="60"/>
      <c r="C227" s="60"/>
      <c r="D227" s="60"/>
      <c r="E227" s="60"/>
      <c r="F227" s="60"/>
      <c r="G227" s="60"/>
      <c r="H227" s="60"/>
      <c r="I227" s="61"/>
    </row>
    <row r="228" spans="1:9" ht="19.5" thickBot="1" x14ac:dyDescent="0.25">
      <c r="A228" s="393" t="s">
        <v>14</v>
      </c>
      <c r="B228" s="394"/>
      <c r="C228" s="394"/>
      <c r="D228" s="394"/>
      <c r="E228" s="394"/>
      <c r="F228" s="394"/>
      <c r="G228" s="394"/>
      <c r="H228" s="394"/>
      <c r="I228" s="395"/>
    </row>
    <row r="229" spans="1:9" ht="19.5" thickBot="1" x14ac:dyDescent="0.25">
      <c r="A229" s="55">
        <v>1</v>
      </c>
      <c r="B229" s="78" t="s">
        <v>254</v>
      </c>
      <c r="C229" s="31">
        <v>100</v>
      </c>
      <c r="D229" s="8">
        <v>144</v>
      </c>
      <c r="E229" s="8">
        <v>100</v>
      </c>
      <c r="F229" s="8">
        <v>1.01</v>
      </c>
      <c r="G229" s="8">
        <v>0.3</v>
      </c>
      <c r="H229" s="8">
        <v>22.18</v>
      </c>
      <c r="I229" s="32">
        <v>89.71</v>
      </c>
    </row>
    <row r="230" spans="1:9" ht="19.5" thickBot="1" x14ac:dyDescent="0.25">
      <c r="A230" s="29"/>
      <c r="B230" s="78"/>
      <c r="C230" s="31"/>
      <c r="D230" s="8"/>
      <c r="E230" s="8"/>
      <c r="F230" s="8"/>
      <c r="G230" s="8"/>
      <c r="H230" s="8"/>
      <c r="I230" s="32"/>
    </row>
    <row r="231" spans="1:9" ht="19.5" thickBot="1" x14ac:dyDescent="0.25">
      <c r="A231" s="59"/>
      <c r="B231" s="60"/>
      <c r="C231" s="60"/>
      <c r="D231" s="79"/>
      <c r="E231" s="79"/>
      <c r="F231" s="79"/>
      <c r="G231" s="79"/>
      <c r="H231" s="79"/>
      <c r="I231" s="79"/>
    </row>
    <row r="232" spans="1:9" ht="19.5" thickBot="1" x14ac:dyDescent="0.25">
      <c r="A232" s="401" t="s">
        <v>15</v>
      </c>
      <c r="B232" s="402"/>
      <c r="C232" s="402"/>
      <c r="D232" s="402"/>
      <c r="E232" s="402"/>
      <c r="F232" s="402"/>
      <c r="G232" s="402"/>
      <c r="H232" s="402"/>
      <c r="I232" s="403"/>
    </row>
    <row r="233" spans="1:9" ht="19.5" thickBot="1" x14ac:dyDescent="0.25">
      <c r="A233" s="66">
        <v>1</v>
      </c>
      <c r="B233" s="7" t="s">
        <v>255</v>
      </c>
      <c r="C233" s="8">
        <v>45</v>
      </c>
      <c r="D233" s="8">
        <v>60</v>
      </c>
      <c r="E233" s="8">
        <v>45</v>
      </c>
      <c r="F233" s="283">
        <v>0.45</v>
      </c>
      <c r="G233" s="8"/>
      <c r="H233" s="8">
        <v>2.7</v>
      </c>
      <c r="I233" s="9">
        <v>13.5</v>
      </c>
    </row>
    <row r="234" spans="1:9" ht="19.5" thickBot="1" x14ac:dyDescent="0.25">
      <c r="A234" s="118">
        <v>2</v>
      </c>
      <c r="B234" s="7" t="s">
        <v>78</v>
      </c>
      <c r="C234" s="8">
        <v>200</v>
      </c>
      <c r="D234" s="8">
        <f t="shared" ref="D234:I234" si="42">SUM(D236:D247)</f>
        <v>196.6</v>
      </c>
      <c r="E234" s="135">
        <f t="shared" si="42"/>
        <v>153.60000000000002</v>
      </c>
      <c r="F234" s="283">
        <f t="shared" si="42"/>
        <v>11.523999999999999</v>
      </c>
      <c r="G234" s="135">
        <f t="shared" si="42"/>
        <v>9.6000000000000014</v>
      </c>
      <c r="H234" s="135">
        <f t="shared" si="42"/>
        <v>24.69</v>
      </c>
      <c r="I234" s="135">
        <f t="shared" si="42"/>
        <v>195.11</v>
      </c>
    </row>
    <row r="235" spans="1:9" x14ac:dyDescent="0.2">
      <c r="A235" s="111"/>
      <c r="B235" s="254" t="s">
        <v>79</v>
      </c>
      <c r="C235" s="298"/>
      <c r="D235" s="298"/>
      <c r="E235" s="298"/>
      <c r="F235" s="298"/>
      <c r="G235" s="298"/>
      <c r="H235" s="298"/>
      <c r="I235" s="364"/>
    </row>
    <row r="236" spans="1:9" x14ac:dyDescent="0.2">
      <c r="A236" s="111"/>
      <c r="B236" s="366" t="s">
        <v>156</v>
      </c>
      <c r="C236" s="212"/>
      <c r="D236" s="129">
        <v>40</v>
      </c>
      <c r="E236" s="129">
        <v>30</v>
      </c>
      <c r="F236" s="129">
        <v>8.32</v>
      </c>
      <c r="G236" s="129">
        <v>3.52</v>
      </c>
      <c r="H236" s="129">
        <v>2.4</v>
      </c>
      <c r="I236" s="191">
        <v>47.6</v>
      </c>
    </row>
    <row r="237" spans="1:9" x14ac:dyDescent="0.2">
      <c r="A237" s="111"/>
      <c r="B237" s="366" t="s">
        <v>19</v>
      </c>
      <c r="C237" s="212"/>
      <c r="D237" s="129">
        <v>5</v>
      </c>
      <c r="E237" s="129">
        <v>4.2</v>
      </c>
      <c r="F237" s="334">
        <v>7.3999999999999996E-2</v>
      </c>
      <c r="G237" s="129"/>
      <c r="H237" s="129">
        <v>0.4</v>
      </c>
      <c r="I237" s="191">
        <v>1.76</v>
      </c>
    </row>
    <row r="238" spans="1:9" x14ac:dyDescent="0.2">
      <c r="A238" s="111"/>
      <c r="B238" s="366" t="s">
        <v>80</v>
      </c>
      <c r="C238" s="212"/>
      <c r="D238" s="129">
        <v>7</v>
      </c>
      <c r="E238" s="129">
        <v>7</v>
      </c>
      <c r="F238" s="129">
        <v>0.7</v>
      </c>
      <c r="G238" s="129">
        <v>7.0000000000000007E-2</v>
      </c>
      <c r="H238" s="129">
        <v>5.1100000000000003</v>
      </c>
      <c r="I238" s="191">
        <v>25.06</v>
      </c>
    </row>
    <row r="239" spans="1:9" x14ac:dyDescent="0.2">
      <c r="A239" s="111"/>
      <c r="B239" s="243" t="s">
        <v>198</v>
      </c>
      <c r="C239" s="213"/>
      <c r="D239" s="40">
        <v>5</v>
      </c>
      <c r="E239" s="40">
        <v>5</v>
      </c>
      <c r="F239" s="40">
        <v>0.14000000000000001</v>
      </c>
      <c r="G239" s="40">
        <v>1</v>
      </c>
      <c r="H239" s="40">
        <v>0.16</v>
      </c>
      <c r="I239" s="365">
        <v>10</v>
      </c>
    </row>
    <row r="240" spans="1:9" x14ac:dyDescent="0.2">
      <c r="A240" s="111"/>
      <c r="B240" s="175" t="s">
        <v>18</v>
      </c>
      <c r="C240" s="124"/>
      <c r="D240" s="129">
        <v>100</v>
      </c>
      <c r="E240" s="129">
        <v>72</v>
      </c>
      <c r="F240" s="129">
        <v>1.44</v>
      </c>
      <c r="G240" s="129">
        <v>7.0000000000000007E-2</v>
      </c>
      <c r="H240" s="129">
        <v>13.68</v>
      </c>
      <c r="I240" s="130">
        <v>57.6</v>
      </c>
    </row>
    <row r="241" spans="1:9" x14ac:dyDescent="0.2">
      <c r="A241" s="111"/>
      <c r="B241" s="175" t="s">
        <v>34</v>
      </c>
      <c r="C241" s="124"/>
      <c r="D241" s="129">
        <v>10</v>
      </c>
      <c r="E241" s="129">
        <v>8.4</v>
      </c>
      <c r="F241" s="129">
        <v>0.14000000000000001</v>
      </c>
      <c r="G241" s="129"/>
      <c r="H241" s="129">
        <v>0.8</v>
      </c>
      <c r="I241" s="130">
        <v>3.53</v>
      </c>
    </row>
    <row r="242" spans="1:9" x14ac:dyDescent="0.2">
      <c r="A242" s="111"/>
      <c r="B242" s="175" t="s">
        <v>17</v>
      </c>
      <c r="C242" s="124"/>
      <c r="D242" s="129">
        <v>10</v>
      </c>
      <c r="E242" s="129">
        <v>8</v>
      </c>
      <c r="F242" s="129">
        <v>0.1</v>
      </c>
      <c r="G242" s="129">
        <v>0.01</v>
      </c>
      <c r="H242" s="129">
        <v>0.56000000000000005</v>
      </c>
      <c r="I242" s="130">
        <v>3.28</v>
      </c>
    </row>
    <row r="243" spans="1:9" x14ac:dyDescent="0.2">
      <c r="A243" s="111"/>
      <c r="B243" s="175" t="s">
        <v>20</v>
      </c>
      <c r="C243" s="124"/>
      <c r="D243" s="129">
        <v>3</v>
      </c>
      <c r="E243" s="129">
        <v>2.4</v>
      </c>
      <c r="F243" s="129">
        <v>0.5</v>
      </c>
      <c r="G243" s="129">
        <v>0.11</v>
      </c>
      <c r="H243" s="129">
        <v>1.27</v>
      </c>
      <c r="I243" s="130">
        <v>0.94</v>
      </c>
    </row>
    <row r="244" spans="1:9" x14ac:dyDescent="0.2">
      <c r="A244" s="111"/>
      <c r="B244" s="175" t="s">
        <v>65</v>
      </c>
      <c r="C244" s="124"/>
      <c r="D244" s="129">
        <v>10</v>
      </c>
      <c r="E244" s="129">
        <v>10</v>
      </c>
      <c r="F244" s="129">
        <v>0.1</v>
      </c>
      <c r="G244" s="129">
        <v>0.04</v>
      </c>
      <c r="H244" s="129">
        <v>0.3</v>
      </c>
      <c r="I244" s="130">
        <v>1.9</v>
      </c>
    </row>
    <row r="245" spans="1:9" x14ac:dyDescent="0.2">
      <c r="A245" s="111"/>
      <c r="B245" s="175" t="s">
        <v>61</v>
      </c>
      <c r="C245" s="124"/>
      <c r="D245" s="129">
        <v>4</v>
      </c>
      <c r="E245" s="129">
        <v>4</v>
      </c>
      <c r="F245" s="129"/>
      <c r="G245" s="129">
        <v>3.96</v>
      </c>
      <c r="H245" s="129"/>
      <c r="I245" s="130">
        <v>35.96</v>
      </c>
    </row>
    <row r="246" spans="1:9" x14ac:dyDescent="0.2">
      <c r="A246" s="111"/>
      <c r="B246" s="226" t="s">
        <v>283</v>
      </c>
      <c r="C246" s="196"/>
      <c r="D246" s="132">
        <v>1</v>
      </c>
      <c r="E246" s="132">
        <v>1</v>
      </c>
      <c r="F246" s="132">
        <v>0.01</v>
      </c>
      <c r="G246" s="132">
        <v>0.82</v>
      </c>
      <c r="H246" s="132">
        <v>0.01</v>
      </c>
      <c r="I246" s="133">
        <v>7.48</v>
      </c>
    </row>
    <row r="247" spans="1:9" ht="19.5" thickBot="1" x14ac:dyDescent="0.25">
      <c r="A247" s="112"/>
      <c r="B247" s="241" t="s">
        <v>29</v>
      </c>
      <c r="C247" s="197"/>
      <c r="D247" s="138">
        <v>1.6</v>
      </c>
      <c r="E247" s="138">
        <v>1.6</v>
      </c>
      <c r="F247" s="138"/>
      <c r="G247" s="138"/>
      <c r="H247" s="138"/>
      <c r="I247" s="131"/>
    </row>
    <row r="248" spans="1:9" ht="19.5" thickBot="1" x14ac:dyDescent="0.25">
      <c r="A248" s="118">
        <v>3</v>
      </c>
      <c r="B248" s="7" t="s">
        <v>174</v>
      </c>
      <c r="C248" s="8" t="s">
        <v>109</v>
      </c>
      <c r="D248" s="8">
        <f>SUM(D249:D257)</f>
        <v>308</v>
      </c>
      <c r="E248" s="135">
        <f t="shared" ref="E248:I248" si="43">SUM(E249:E257)</f>
        <v>259.5</v>
      </c>
      <c r="F248" s="135">
        <f t="shared" si="43"/>
        <v>26.73</v>
      </c>
      <c r="G248" s="135">
        <f t="shared" si="43"/>
        <v>14.64</v>
      </c>
      <c r="H248" s="135">
        <f t="shared" si="43"/>
        <v>21.79</v>
      </c>
      <c r="I248" s="135">
        <f t="shared" si="43"/>
        <v>255.00000000000003</v>
      </c>
    </row>
    <row r="249" spans="1:9" x14ac:dyDescent="0.2">
      <c r="A249" s="111"/>
      <c r="B249" s="198" t="s">
        <v>156</v>
      </c>
      <c r="C249" s="187"/>
      <c r="D249" s="11">
        <v>110</v>
      </c>
      <c r="E249" s="11">
        <v>85</v>
      </c>
      <c r="F249" s="11">
        <v>22.88</v>
      </c>
      <c r="G249" s="11">
        <v>9.68</v>
      </c>
      <c r="H249" s="11">
        <v>6.6</v>
      </c>
      <c r="I249" s="12">
        <v>130.9</v>
      </c>
    </row>
    <row r="250" spans="1:9" x14ac:dyDescent="0.2">
      <c r="A250" s="111"/>
      <c r="B250" s="199" t="s">
        <v>18</v>
      </c>
      <c r="C250" s="124"/>
      <c r="D250" s="14">
        <v>60</v>
      </c>
      <c r="E250" s="14">
        <v>43</v>
      </c>
      <c r="F250" s="14">
        <v>0.86</v>
      </c>
      <c r="G250" s="14">
        <v>0.04</v>
      </c>
      <c r="H250" s="14">
        <v>8.2100000000000009</v>
      </c>
      <c r="I250" s="15">
        <v>34.56</v>
      </c>
    </row>
    <row r="251" spans="1:9" x14ac:dyDescent="0.2">
      <c r="A251" s="111"/>
      <c r="B251" s="199" t="s">
        <v>19</v>
      </c>
      <c r="C251" s="124"/>
      <c r="D251" s="14">
        <v>10</v>
      </c>
      <c r="E251" s="14">
        <v>8</v>
      </c>
      <c r="F251" s="14">
        <v>0.14000000000000001</v>
      </c>
      <c r="G251" s="14"/>
      <c r="H251" s="14">
        <v>0.8</v>
      </c>
      <c r="I251" s="15">
        <v>3.53</v>
      </c>
    </row>
    <row r="252" spans="1:9" x14ac:dyDescent="0.2">
      <c r="A252" s="111"/>
      <c r="B252" s="199" t="s">
        <v>61</v>
      </c>
      <c r="C252" s="124"/>
      <c r="D252" s="14">
        <v>3</v>
      </c>
      <c r="E252" s="14">
        <v>3</v>
      </c>
      <c r="F252" s="14"/>
      <c r="G252" s="14">
        <v>2.97</v>
      </c>
      <c r="H252" s="14"/>
      <c r="I252" s="15">
        <v>26.97</v>
      </c>
    </row>
    <row r="253" spans="1:9" x14ac:dyDescent="0.2">
      <c r="A253" s="111"/>
      <c r="B253" s="199" t="s">
        <v>202</v>
      </c>
      <c r="C253" s="124"/>
      <c r="D253" s="14">
        <v>100</v>
      </c>
      <c r="E253" s="14">
        <v>100</v>
      </c>
      <c r="F253" s="14">
        <v>2.5</v>
      </c>
      <c r="G253" s="14">
        <v>0.3</v>
      </c>
      <c r="H253" s="14">
        <v>4.7</v>
      </c>
      <c r="I253" s="15">
        <v>36</v>
      </c>
    </row>
    <row r="254" spans="1:9" x14ac:dyDescent="0.2">
      <c r="A254" s="111"/>
      <c r="B254" s="199" t="s">
        <v>17</v>
      </c>
      <c r="C254" s="124"/>
      <c r="D254" s="14">
        <v>10</v>
      </c>
      <c r="E254" s="14">
        <v>8</v>
      </c>
      <c r="F254" s="14">
        <v>0.1</v>
      </c>
      <c r="G254" s="14">
        <v>0.01</v>
      </c>
      <c r="H254" s="14">
        <v>0.56000000000000005</v>
      </c>
      <c r="I254" s="15">
        <v>3.28</v>
      </c>
    </row>
    <row r="255" spans="1:9" x14ac:dyDescent="0.2">
      <c r="A255" s="111"/>
      <c r="B255" s="199" t="s">
        <v>236</v>
      </c>
      <c r="C255" s="124"/>
      <c r="D255" s="14">
        <v>3</v>
      </c>
      <c r="E255" s="14">
        <v>3</v>
      </c>
      <c r="F255" s="14">
        <v>0.16</v>
      </c>
      <c r="G255" s="14"/>
      <c r="H255" s="14">
        <v>0.45</v>
      </c>
      <c r="I255" s="15">
        <v>2.5499999999999998</v>
      </c>
    </row>
    <row r="256" spans="1:9" x14ac:dyDescent="0.2">
      <c r="A256" s="111"/>
      <c r="B256" s="200" t="s">
        <v>66</v>
      </c>
      <c r="C256" s="124"/>
      <c r="D256" s="14">
        <v>10</v>
      </c>
      <c r="E256" s="14">
        <v>7.5</v>
      </c>
      <c r="F256" s="14">
        <v>0.08</v>
      </c>
      <c r="G256" s="14"/>
      <c r="H256" s="14">
        <v>0.45</v>
      </c>
      <c r="I256" s="15">
        <v>2.25</v>
      </c>
    </row>
    <row r="257" spans="1:9" x14ac:dyDescent="0.2">
      <c r="A257" s="111"/>
      <c r="B257" s="199" t="s">
        <v>283</v>
      </c>
      <c r="C257" s="124"/>
      <c r="D257" s="14">
        <v>2</v>
      </c>
      <c r="E257" s="14">
        <v>2</v>
      </c>
      <c r="F257" s="14">
        <v>0.01</v>
      </c>
      <c r="G257" s="14">
        <v>1.64</v>
      </c>
      <c r="H257" s="14">
        <v>0.02</v>
      </c>
      <c r="I257" s="15">
        <v>14.96</v>
      </c>
    </row>
    <row r="258" spans="1:9" ht="19.5" thickBot="1" x14ac:dyDescent="0.25">
      <c r="A258" s="112"/>
      <c r="B258" s="211"/>
      <c r="C258" s="124"/>
      <c r="D258" s="14"/>
      <c r="E258" s="14"/>
      <c r="F258" s="14"/>
      <c r="G258" s="14"/>
      <c r="H258" s="14"/>
      <c r="I258" s="15"/>
    </row>
    <row r="259" spans="1:9" ht="19.5" thickBot="1" x14ac:dyDescent="0.25">
      <c r="A259" s="118">
        <v>4</v>
      </c>
      <c r="B259" s="7" t="s">
        <v>175</v>
      </c>
      <c r="C259" s="8">
        <v>200</v>
      </c>
      <c r="D259" s="8">
        <f>SUM(D260:D261)</f>
        <v>15</v>
      </c>
      <c r="E259" s="135">
        <f t="shared" ref="E259:I259" si="44">SUM(E260:E261)</f>
        <v>15</v>
      </c>
      <c r="F259" s="135">
        <f t="shared" si="44"/>
        <v>0.17</v>
      </c>
      <c r="G259" s="135">
        <f t="shared" si="44"/>
        <v>7.0000000000000007E-2</v>
      </c>
      <c r="H259" s="135">
        <f t="shared" si="44"/>
        <v>11.25</v>
      </c>
      <c r="I259" s="135">
        <f t="shared" si="44"/>
        <v>42.4</v>
      </c>
    </row>
    <row r="260" spans="1:9" x14ac:dyDescent="0.2">
      <c r="A260" s="111"/>
      <c r="B260" s="10" t="s">
        <v>280</v>
      </c>
      <c r="C260" s="11"/>
      <c r="D260" s="11">
        <v>10</v>
      </c>
      <c r="E260" s="11">
        <v>10</v>
      </c>
      <c r="F260" s="11">
        <v>0.17</v>
      </c>
      <c r="G260" s="11">
        <v>7.0000000000000007E-2</v>
      </c>
      <c r="H260" s="11">
        <v>6.3</v>
      </c>
      <c r="I260" s="12">
        <v>25</v>
      </c>
    </row>
    <row r="261" spans="1:9" ht="19.5" thickBot="1" x14ac:dyDescent="0.25">
      <c r="A261" s="112"/>
      <c r="B261" s="16" t="s">
        <v>7</v>
      </c>
      <c r="C261" s="17"/>
      <c r="D261" s="332">
        <v>5</v>
      </c>
      <c r="E261" s="14">
        <v>5</v>
      </c>
      <c r="F261" s="14"/>
      <c r="G261" s="14"/>
      <c r="H261" s="14">
        <v>4.95</v>
      </c>
      <c r="I261" s="15">
        <v>17.399999999999999</v>
      </c>
    </row>
    <row r="262" spans="1:9" ht="19.5" thickBot="1" x14ac:dyDescent="0.25">
      <c r="A262" s="29">
        <v>5</v>
      </c>
      <c r="B262" s="30" t="s">
        <v>22</v>
      </c>
      <c r="C262" s="8">
        <v>40</v>
      </c>
      <c r="D262" s="8">
        <v>40</v>
      </c>
      <c r="E262" s="8">
        <v>40</v>
      </c>
      <c r="F262" s="8">
        <v>3.6</v>
      </c>
      <c r="G262" s="8">
        <v>1.2</v>
      </c>
      <c r="H262" s="8">
        <v>19.2</v>
      </c>
      <c r="I262" s="32">
        <v>103.2</v>
      </c>
    </row>
    <row r="263" spans="1:9" ht="19.5" thickBot="1" x14ac:dyDescent="0.25">
      <c r="A263" s="46"/>
      <c r="B263" s="72" t="s">
        <v>44</v>
      </c>
      <c r="C263" s="47"/>
      <c r="D263" s="47"/>
      <c r="E263" s="47"/>
      <c r="F263" s="305">
        <f>SUM(F233+F234+F248+F259+F262)</f>
        <v>42.474000000000004</v>
      </c>
      <c r="G263" s="283">
        <f>SUM(G233+G234+G248+G259+G262)</f>
        <v>25.51</v>
      </c>
      <c r="H263" s="283">
        <f>SUM(H233+H234+H248+H259+H262)</f>
        <v>79.63</v>
      </c>
      <c r="I263" s="306">
        <f>SUM(I233+I234+I248+I259+I262)</f>
        <v>609.21</v>
      </c>
    </row>
    <row r="264" spans="1:9" ht="19.5" thickBot="1" x14ac:dyDescent="0.25">
      <c r="A264" s="59"/>
      <c r="B264" s="60"/>
      <c r="C264" s="60"/>
      <c r="D264" s="60"/>
      <c r="E264" s="60"/>
      <c r="F264" s="60"/>
      <c r="G264" s="60"/>
      <c r="H264" s="60"/>
      <c r="I264" s="61"/>
    </row>
    <row r="265" spans="1:9" ht="19.5" thickBot="1" x14ac:dyDescent="0.25">
      <c r="A265" s="393" t="s">
        <v>23</v>
      </c>
      <c r="B265" s="394"/>
      <c r="C265" s="394"/>
      <c r="D265" s="394"/>
      <c r="E265" s="394"/>
      <c r="F265" s="394"/>
      <c r="G265" s="394"/>
      <c r="H265" s="394"/>
      <c r="I265" s="395"/>
    </row>
    <row r="266" spans="1:9" ht="19.5" thickBot="1" x14ac:dyDescent="0.25">
      <c r="A266" s="118">
        <v>1</v>
      </c>
      <c r="B266" s="7" t="s">
        <v>176</v>
      </c>
      <c r="C266" s="135" t="s">
        <v>108</v>
      </c>
      <c r="D266" s="135">
        <f>SUM(D267:D273)</f>
        <v>191</v>
      </c>
      <c r="E266" s="135">
        <f t="shared" ref="E266:I266" si="45">SUM(E267:E273)</f>
        <v>135.44999999999999</v>
      </c>
      <c r="F266" s="135">
        <f t="shared" si="45"/>
        <v>15.48</v>
      </c>
      <c r="G266" s="135">
        <f t="shared" si="45"/>
        <v>6.89</v>
      </c>
      <c r="H266" s="135">
        <f t="shared" si="45"/>
        <v>33.43</v>
      </c>
      <c r="I266" s="9">
        <f t="shared" si="45"/>
        <v>296.66000000000003</v>
      </c>
    </row>
    <row r="267" spans="1:9" x14ac:dyDescent="0.2">
      <c r="A267" s="111"/>
      <c r="B267" s="10" t="s">
        <v>256</v>
      </c>
      <c r="C267" s="11"/>
      <c r="D267" s="11">
        <v>115</v>
      </c>
      <c r="E267" s="11">
        <v>65.55</v>
      </c>
      <c r="F267" s="11">
        <v>11.14</v>
      </c>
      <c r="G267" s="11">
        <v>3.08</v>
      </c>
      <c r="H267" s="11"/>
      <c r="I267" s="12">
        <v>95.7</v>
      </c>
    </row>
    <row r="268" spans="1:9" x14ac:dyDescent="0.2">
      <c r="A268" s="111"/>
      <c r="B268" s="39" t="s">
        <v>17</v>
      </c>
      <c r="C268" s="14"/>
      <c r="D268" s="14">
        <v>10</v>
      </c>
      <c r="E268" s="14">
        <v>8</v>
      </c>
      <c r="F268" s="14">
        <v>0.1</v>
      </c>
      <c r="G268" s="14">
        <v>0.01</v>
      </c>
      <c r="H268" s="14">
        <v>0.56000000000000005</v>
      </c>
      <c r="I268" s="15">
        <v>3.28</v>
      </c>
    </row>
    <row r="269" spans="1:9" x14ac:dyDescent="0.2">
      <c r="A269" s="111"/>
      <c r="B269" s="39" t="s">
        <v>34</v>
      </c>
      <c r="C269" s="14"/>
      <c r="D269" s="14">
        <v>10</v>
      </c>
      <c r="E269" s="14">
        <v>8.4</v>
      </c>
      <c r="F269" s="14">
        <v>0.14000000000000001</v>
      </c>
      <c r="G269" s="14"/>
      <c r="H269" s="14">
        <v>0.8</v>
      </c>
      <c r="I269" s="15">
        <v>3.53</v>
      </c>
    </row>
    <row r="270" spans="1:9" x14ac:dyDescent="0.2">
      <c r="A270" s="111"/>
      <c r="B270" s="13" t="s">
        <v>93</v>
      </c>
      <c r="C270" s="14"/>
      <c r="D270" s="14">
        <v>10</v>
      </c>
      <c r="E270" s="14">
        <v>7.5</v>
      </c>
      <c r="F270" s="14">
        <v>0.08</v>
      </c>
      <c r="G270" s="14"/>
      <c r="H270" s="14">
        <v>0.45</v>
      </c>
      <c r="I270" s="15">
        <v>2.25</v>
      </c>
    </row>
    <row r="271" spans="1:9" x14ac:dyDescent="0.2">
      <c r="A271" s="111"/>
      <c r="B271" s="13" t="s">
        <v>61</v>
      </c>
      <c r="C271" s="14"/>
      <c r="D271" s="14">
        <v>2</v>
      </c>
      <c r="E271" s="14">
        <v>2</v>
      </c>
      <c r="F271" s="14"/>
      <c r="G271" s="14"/>
      <c r="H271" s="14">
        <v>1.98</v>
      </c>
      <c r="I271" s="15">
        <v>17.98</v>
      </c>
    </row>
    <row r="272" spans="1:9" x14ac:dyDescent="0.2">
      <c r="A272" s="111"/>
      <c r="B272" s="38" t="s">
        <v>99</v>
      </c>
      <c r="C272" s="14"/>
      <c r="D272" s="14">
        <v>40</v>
      </c>
      <c r="E272" s="14">
        <v>40</v>
      </c>
      <c r="F272" s="14">
        <v>4</v>
      </c>
      <c r="G272" s="14">
        <v>0.52</v>
      </c>
      <c r="H272" s="14">
        <v>29.6</v>
      </c>
      <c r="I272" s="15">
        <v>144</v>
      </c>
    </row>
    <row r="273" spans="1:10" ht="19.5" thickBot="1" x14ac:dyDescent="0.25">
      <c r="A273" s="111"/>
      <c r="B273" s="122" t="s">
        <v>283</v>
      </c>
      <c r="C273" s="132"/>
      <c r="D273" s="132">
        <v>4</v>
      </c>
      <c r="E273" s="132">
        <v>4</v>
      </c>
      <c r="F273" s="132">
        <v>0.02</v>
      </c>
      <c r="G273" s="132">
        <v>3.28</v>
      </c>
      <c r="H273" s="132">
        <v>0.04</v>
      </c>
      <c r="I273" s="133">
        <v>29.92</v>
      </c>
    </row>
    <row r="274" spans="1:10" ht="19.5" thickBot="1" x14ac:dyDescent="0.25">
      <c r="A274" s="118">
        <v>2</v>
      </c>
      <c r="B274" s="179" t="s">
        <v>257</v>
      </c>
      <c r="C274" s="135">
        <v>47.5</v>
      </c>
      <c r="D274" s="135">
        <v>50</v>
      </c>
      <c r="E274" s="135">
        <v>47.5</v>
      </c>
      <c r="F274" s="135">
        <v>0.28999999999999998</v>
      </c>
      <c r="G274" s="135"/>
      <c r="H274" s="135">
        <v>2</v>
      </c>
      <c r="I274" s="32">
        <v>8.5500000000000007</v>
      </c>
    </row>
    <row r="275" spans="1:10" ht="19.5" thickBot="1" x14ac:dyDescent="0.25">
      <c r="A275" s="118">
        <v>3</v>
      </c>
      <c r="B275" s="7" t="s">
        <v>177</v>
      </c>
      <c r="C275" s="8">
        <v>200</v>
      </c>
      <c r="D275" s="8">
        <f>SUM(D276:D278)</f>
        <v>13.2</v>
      </c>
      <c r="E275" s="135">
        <f t="shared" ref="E275:I275" si="46">SUM(E276:E278)</f>
        <v>10.8</v>
      </c>
      <c r="F275" s="135">
        <f t="shared" si="46"/>
        <v>0.04</v>
      </c>
      <c r="G275" s="135">
        <f t="shared" si="46"/>
        <v>0.01</v>
      </c>
      <c r="H275" s="135">
        <f t="shared" si="46"/>
        <v>7.25</v>
      </c>
      <c r="I275" s="135">
        <f t="shared" si="46"/>
        <v>25.4</v>
      </c>
    </row>
    <row r="276" spans="1:10" x14ac:dyDescent="0.2">
      <c r="A276" s="111"/>
      <c r="B276" s="10" t="s">
        <v>13</v>
      </c>
      <c r="C276" s="11"/>
      <c r="D276" s="80">
        <v>0.2</v>
      </c>
      <c r="E276" s="11">
        <v>0.2</v>
      </c>
      <c r="F276" s="11"/>
      <c r="G276" s="11"/>
      <c r="H276" s="11"/>
      <c r="I276" s="12"/>
    </row>
    <row r="277" spans="1:10" x14ac:dyDescent="0.2">
      <c r="A277" s="111"/>
      <c r="B277" s="13" t="s">
        <v>7</v>
      </c>
      <c r="C277" s="14"/>
      <c r="D277" s="332">
        <v>7</v>
      </c>
      <c r="E277" s="14">
        <v>7</v>
      </c>
      <c r="F277" s="14"/>
      <c r="G277" s="14"/>
      <c r="H277" s="14">
        <v>6.93</v>
      </c>
      <c r="I277" s="15">
        <v>24.36</v>
      </c>
    </row>
    <row r="278" spans="1:10" ht="19.5" thickBot="1" x14ac:dyDescent="0.25">
      <c r="A278" s="112"/>
      <c r="B278" s="38" t="s">
        <v>100</v>
      </c>
      <c r="C278" s="19"/>
      <c r="D278" s="19">
        <v>6</v>
      </c>
      <c r="E278" s="19">
        <v>3.6</v>
      </c>
      <c r="F278" s="19">
        <v>0.04</v>
      </c>
      <c r="G278" s="19">
        <v>0.01</v>
      </c>
      <c r="H278" s="19">
        <v>0.32</v>
      </c>
      <c r="I278" s="20">
        <v>1.04</v>
      </c>
    </row>
    <row r="279" spans="1:10" ht="19.5" thickBot="1" x14ac:dyDescent="0.25">
      <c r="A279" s="29">
        <v>4</v>
      </c>
      <c r="B279" s="30" t="s">
        <v>41</v>
      </c>
      <c r="C279" s="8">
        <v>40</v>
      </c>
      <c r="D279" s="8">
        <v>40</v>
      </c>
      <c r="E279" s="8">
        <v>40</v>
      </c>
      <c r="F279" s="8">
        <v>3.24</v>
      </c>
      <c r="G279" s="8">
        <v>0.48</v>
      </c>
      <c r="H279" s="8">
        <v>19.2</v>
      </c>
      <c r="I279" s="32">
        <v>106.8</v>
      </c>
    </row>
    <row r="280" spans="1:10" ht="19.5" thickBot="1" x14ac:dyDescent="0.25">
      <c r="A280" s="46"/>
      <c r="B280" s="323" t="s">
        <v>45</v>
      </c>
      <c r="C280" s="50"/>
      <c r="D280" s="50"/>
      <c r="E280" s="50"/>
      <c r="F280" s="135">
        <f>SUM(F266+F274+F275+F279)</f>
        <v>19.049999999999997</v>
      </c>
      <c r="G280" s="135">
        <f t="shared" ref="G280:I280" si="47">SUM(G266+G274+G275+G279)</f>
        <v>7.379999999999999</v>
      </c>
      <c r="H280" s="135">
        <f t="shared" si="47"/>
        <v>61.879999999999995</v>
      </c>
      <c r="I280" s="9">
        <f t="shared" si="47"/>
        <v>437.41</v>
      </c>
    </row>
    <row r="281" spans="1:10" ht="19.5" thickBot="1" x14ac:dyDescent="0.25">
      <c r="A281" s="81"/>
      <c r="B281" s="82" t="s">
        <v>49</v>
      </c>
      <c r="C281" s="83"/>
      <c r="D281" s="83"/>
      <c r="E281" s="83"/>
      <c r="F281" s="313">
        <f>SUM(F226+F229+F263+F280)</f>
        <v>79.933999999999997</v>
      </c>
      <c r="G281" s="359">
        <f>SUM(G226+G229+G263+G280)</f>
        <v>54.629999999999995</v>
      </c>
      <c r="H281" s="359">
        <f>SUM(H226+H229+H263+H280)</f>
        <v>218.23</v>
      </c>
      <c r="I281" s="367">
        <f>SUM(I226+I229+I263+I280)</f>
        <v>1632.0000000000002</v>
      </c>
      <c r="J281" s="127"/>
    </row>
    <row r="282" spans="1:10" ht="19.5" thickBot="1" x14ac:dyDescent="0.25">
      <c r="A282" s="84"/>
      <c r="B282" s="85"/>
      <c r="C282" s="86"/>
      <c r="D282" s="86"/>
      <c r="E282" s="86"/>
      <c r="F282" s="86"/>
      <c r="G282" s="86"/>
      <c r="H282" s="86"/>
      <c r="I282" s="87"/>
    </row>
    <row r="283" spans="1:10" ht="19.5" thickBot="1" x14ac:dyDescent="0.25">
      <c r="A283" s="393" t="s">
        <v>35</v>
      </c>
      <c r="B283" s="394"/>
      <c r="C283" s="394"/>
      <c r="D283" s="394"/>
      <c r="E283" s="394"/>
      <c r="F283" s="394"/>
      <c r="G283" s="394"/>
      <c r="H283" s="394"/>
      <c r="I283" s="395"/>
    </row>
    <row r="284" spans="1:10" ht="19.5" thickBot="1" x14ac:dyDescent="0.25">
      <c r="A284" s="393" t="s">
        <v>11</v>
      </c>
      <c r="B284" s="394"/>
      <c r="C284" s="394"/>
      <c r="D284" s="394"/>
      <c r="E284" s="394"/>
      <c r="F284" s="394"/>
      <c r="G284" s="394"/>
      <c r="H284" s="394"/>
      <c r="I284" s="395"/>
    </row>
    <row r="285" spans="1:10" ht="19.5" thickBot="1" x14ac:dyDescent="0.25">
      <c r="A285" s="118">
        <v>1</v>
      </c>
      <c r="B285" s="7" t="s">
        <v>211</v>
      </c>
      <c r="C285" s="8">
        <v>200</v>
      </c>
      <c r="D285" s="8">
        <f>SUM(D286:D289)</f>
        <v>228</v>
      </c>
      <c r="E285" s="135">
        <f t="shared" ref="E285:I285" si="48">SUM(E286:E289)</f>
        <v>227.8</v>
      </c>
      <c r="F285" s="135">
        <f t="shared" si="48"/>
        <v>8.32</v>
      </c>
      <c r="G285" s="135">
        <f t="shared" si="48"/>
        <v>6.86</v>
      </c>
      <c r="H285" s="135">
        <f t="shared" si="48"/>
        <v>26.66</v>
      </c>
      <c r="I285" s="135">
        <f t="shared" si="48"/>
        <v>211.75</v>
      </c>
    </row>
    <row r="286" spans="1:10" x14ac:dyDescent="0.2">
      <c r="A286" s="111"/>
      <c r="B286" s="10" t="s">
        <v>258</v>
      </c>
      <c r="C286" s="11"/>
      <c r="D286" s="11">
        <v>20</v>
      </c>
      <c r="E286" s="11">
        <v>19.8</v>
      </c>
      <c r="F286" s="11">
        <v>2.2999999999999998</v>
      </c>
      <c r="G286" s="11">
        <v>0.4</v>
      </c>
      <c r="H286" s="11">
        <v>11.68</v>
      </c>
      <c r="I286" s="12">
        <v>67.91</v>
      </c>
    </row>
    <row r="287" spans="1:10" x14ac:dyDescent="0.2">
      <c r="A287" s="111"/>
      <c r="B287" s="128" t="s">
        <v>191</v>
      </c>
      <c r="C287" s="14"/>
      <c r="D287" s="14">
        <v>200</v>
      </c>
      <c r="E287" s="14">
        <v>200</v>
      </c>
      <c r="F287" s="14">
        <v>6</v>
      </c>
      <c r="G287" s="14">
        <v>4</v>
      </c>
      <c r="H287" s="14">
        <v>10</v>
      </c>
      <c r="I287" s="15">
        <v>104</v>
      </c>
    </row>
    <row r="288" spans="1:10" x14ac:dyDescent="0.2">
      <c r="A288" s="111"/>
      <c r="B288" s="13" t="s">
        <v>283</v>
      </c>
      <c r="C288" s="14"/>
      <c r="D288" s="14">
        <v>3</v>
      </c>
      <c r="E288" s="14">
        <v>3</v>
      </c>
      <c r="F288" s="14">
        <v>0.02</v>
      </c>
      <c r="G288" s="14">
        <v>2.46</v>
      </c>
      <c r="H288" s="14">
        <v>0.03</v>
      </c>
      <c r="I288" s="15">
        <v>22.44</v>
      </c>
    </row>
    <row r="289" spans="1:10" ht="19.5" thickBot="1" x14ac:dyDescent="0.25">
      <c r="A289" s="112"/>
      <c r="B289" s="16" t="s">
        <v>7</v>
      </c>
      <c r="C289" s="17"/>
      <c r="D289" s="138">
        <v>5</v>
      </c>
      <c r="E289" s="17">
        <v>5</v>
      </c>
      <c r="F289" s="17"/>
      <c r="G289" s="17"/>
      <c r="H289" s="17">
        <v>4.95</v>
      </c>
      <c r="I289" s="18">
        <v>17.399999999999999</v>
      </c>
    </row>
    <row r="290" spans="1:10" ht="19.5" thickBot="1" x14ac:dyDescent="0.25">
      <c r="A290" s="118">
        <v>2</v>
      </c>
      <c r="B290" s="7" t="s">
        <v>177</v>
      </c>
      <c r="C290" s="8">
        <v>200</v>
      </c>
      <c r="D290" s="8">
        <f>D291+D292+D293</f>
        <v>13.2</v>
      </c>
      <c r="E290" s="135">
        <f t="shared" ref="E290:I290" si="49">E291+E292+E293</f>
        <v>10.8</v>
      </c>
      <c r="F290" s="135">
        <f t="shared" si="49"/>
        <v>0.04</v>
      </c>
      <c r="G290" s="135">
        <f t="shared" si="49"/>
        <v>0.01</v>
      </c>
      <c r="H290" s="135">
        <f t="shared" si="49"/>
        <v>7.25</v>
      </c>
      <c r="I290" s="135">
        <f t="shared" si="49"/>
        <v>25.4</v>
      </c>
    </row>
    <row r="291" spans="1:10" x14ac:dyDescent="0.2">
      <c r="A291" s="111"/>
      <c r="B291" s="49" t="s">
        <v>259</v>
      </c>
      <c r="C291" s="11"/>
      <c r="D291" s="11">
        <v>0.2</v>
      </c>
      <c r="E291" s="11">
        <v>0.2</v>
      </c>
      <c r="F291" s="11"/>
      <c r="G291" s="11"/>
      <c r="H291" s="11"/>
      <c r="I291" s="12"/>
    </row>
    <row r="292" spans="1:10" x14ac:dyDescent="0.2">
      <c r="A292" s="111"/>
      <c r="B292" s="13" t="s">
        <v>7</v>
      </c>
      <c r="C292" s="14"/>
      <c r="D292" s="129">
        <v>7</v>
      </c>
      <c r="E292" s="14">
        <v>7</v>
      </c>
      <c r="F292" s="14"/>
      <c r="G292" s="14"/>
      <c r="H292" s="14">
        <v>6.93</v>
      </c>
      <c r="I292" s="15">
        <v>24.36</v>
      </c>
    </row>
    <row r="293" spans="1:10" ht="19.5" thickBot="1" x14ac:dyDescent="0.25">
      <c r="A293" s="112"/>
      <c r="B293" s="16" t="s">
        <v>100</v>
      </c>
      <c r="C293" s="17"/>
      <c r="D293" s="88">
        <v>6</v>
      </c>
      <c r="E293" s="17">
        <v>3.6</v>
      </c>
      <c r="F293" s="17">
        <v>0.04</v>
      </c>
      <c r="G293" s="17">
        <v>0.01</v>
      </c>
      <c r="H293" s="17">
        <v>0.32</v>
      </c>
      <c r="I293" s="18">
        <v>1.04</v>
      </c>
    </row>
    <row r="294" spans="1:10" ht="19.5" thickBot="1" x14ac:dyDescent="0.25">
      <c r="A294" s="118">
        <v>3</v>
      </c>
      <c r="B294" s="7" t="s">
        <v>64</v>
      </c>
      <c r="C294" s="8" t="s">
        <v>242</v>
      </c>
      <c r="D294" s="8">
        <f t="shared" ref="D294:I294" si="50">SUM(D295:D297)</f>
        <v>63</v>
      </c>
      <c r="E294" s="135">
        <f t="shared" si="50"/>
        <v>62.5</v>
      </c>
      <c r="F294" s="135">
        <f t="shared" si="50"/>
        <v>6.54</v>
      </c>
      <c r="G294" s="135">
        <f t="shared" si="50"/>
        <v>12.049999999999999</v>
      </c>
      <c r="H294" s="135">
        <f t="shared" si="50"/>
        <v>19.29</v>
      </c>
      <c r="I294" s="135">
        <f t="shared" si="50"/>
        <v>230.01999999999998</v>
      </c>
    </row>
    <row r="295" spans="1:10" x14ac:dyDescent="0.2">
      <c r="A295" s="111"/>
      <c r="B295" s="242" t="s">
        <v>40</v>
      </c>
      <c r="C295" s="189"/>
      <c r="D295" s="189">
        <v>40</v>
      </c>
      <c r="E295" s="189">
        <v>40</v>
      </c>
      <c r="F295" s="189">
        <v>3.24</v>
      </c>
      <c r="G295" s="189">
        <v>0.48</v>
      </c>
      <c r="H295" s="189">
        <v>19.2</v>
      </c>
      <c r="I295" s="194">
        <v>106.8</v>
      </c>
    </row>
    <row r="296" spans="1:10" x14ac:dyDescent="0.2">
      <c r="A296" s="111"/>
      <c r="B296" s="175" t="s">
        <v>199</v>
      </c>
      <c r="C296" s="136"/>
      <c r="D296" s="136">
        <v>13</v>
      </c>
      <c r="E296" s="136">
        <v>12.5</v>
      </c>
      <c r="F296" s="136">
        <v>3.24</v>
      </c>
      <c r="G296" s="136">
        <v>3.37</v>
      </c>
      <c r="H296" s="136"/>
      <c r="I296" s="12">
        <v>48.42</v>
      </c>
    </row>
    <row r="297" spans="1:10" ht="19.5" thickBot="1" x14ac:dyDescent="0.25">
      <c r="A297" s="112"/>
      <c r="B297" s="317" t="s">
        <v>283</v>
      </c>
      <c r="C297" s="138"/>
      <c r="D297" s="138">
        <v>10</v>
      </c>
      <c r="E297" s="138">
        <v>10</v>
      </c>
      <c r="F297" s="138">
        <v>0.06</v>
      </c>
      <c r="G297" s="138">
        <v>8.1999999999999993</v>
      </c>
      <c r="H297" s="138">
        <v>0.09</v>
      </c>
      <c r="I297" s="131">
        <v>74.8</v>
      </c>
    </row>
    <row r="298" spans="1:10" ht="19.5" thickBot="1" x14ac:dyDescent="0.25">
      <c r="A298" s="55"/>
      <c r="B298" s="72" t="s">
        <v>43</v>
      </c>
      <c r="C298" s="47"/>
      <c r="D298" s="47"/>
      <c r="E298" s="47"/>
      <c r="F298" s="8">
        <f>SUM(F285+F290+F294)</f>
        <v>14.899999999999999</v>
      </c>
      <c r="G298" s="135">
        <f t="shared" ref="G298:I298" si="51">SUM(G285+G290+G294)</f>
        <v>18.919999999999998</v>
      </c>
      <c r="H298" s="135">
        <f t="shared" si="51"/>
        <v>53.199999999999996</v>
      </c>
      <c r="I298" s="135">
        <f t="shared" si="51"/>
        <v>467.16999999999996</v>
      </c>
    </row>
    <row r="299" spans="1:10" ht="19.5" thickBot="1" x14ac:dyDescent="0.25">
      <c r="A299" s="59"/>
      <c r="B299" s="60"/>
      <c r="C299" s="60"/>
      <c r="D299" s="60"/>
      <c r="E299" s="60"/>
      <c r="F299" s="60"/>
      <c r="G299" s="60"/>
      <c r="H299" s="60"/>
      <c r="I299" s="61"/>
    </row>
    <row r="300" spans="1:10" ht="19.5" thickBot="1" x14ac:dyDescent="0.25">
      <c r="A300" s="393" t="s">
        <v>14</v>
      </c>
      <c r="B300" s="394"/>
      <c r="C300" s="394"/>
      <c r="D300" s="394"/>
      <c r="E300" s="394"/>
      <c r="F300" s="394"/>
      <c r="G300" s="394"/>
      <c r="H300" s="394"/>
      <c r="I300" s="395"/>
    </row>
    <row r="301" spans="1:10" ht="19.5" thickBot="1" x14ac:dyDescent="0.25">
      <c r="A301" s="29">
        <v>1</v>
      </c>
      <c r="B301" s="78" t="s">
        <v>260</v>
      </c>
      <c r="C301" s="31">
        <v>111</v>
      </c>
      <c r="D301" s="135">
        <v>150</v>
      </c>
      <c r="E301" s="135">
        <v>111</v>
      </c>
      <c r="F301" s="135"/>
      <c r="G301" s="135"/>
      <c r="H301" s="135">
        <v>88.8</v>
      </c>
      <c r="I301" s="32">
        <v>42.18</v>
      </c>
    </row>
    <row r="302" spans="1:10" x14ac:dyDescent="0.2">
      <c r="A302" s="324"/>
      <c r="B302" s="335" t="s">
        <v>261</v>
      </c>
      <c r="C302" s="285">
        <v>10</v>
      </c>
      <c r="D302" s="161">
        <v>10</v>
      </c>
      <c r="E302" s="161">
        <v>10</v>
      </c>
      <c r="F302" s="161">
        <v>2</v>
      </c>
      <c r="G302" s="161">
        <v>7</v>
      </c>
      <c r="H302" s="161">
        <v>1</v>
      </c>
      <c r="I302" s="286">
        <v>65</v>
      </c>
    </row>
    <row r="303" spans="1:10" ht="19.5" thickBot="1" x14ac:dyDescent="0.25">
      <c r="A303" s="337"/>
      <c r="B303" s="336" t="s">
        <v>238</v>
      </c>
      <c r="C303" s="251">
        <v>25</v>
      </c>
      <c r="D303" s="277">
        <v>25</v>
      </c>
      <c r="E303" s="277">
        <v>25</v>
      </c>
      <c r="F303" s="330">
        <v>2.75</v>
      </c>
      <c r="G303" s="330">
        <v>0.75</v>
      </c>
      <c r="H303" s="330">
        <v>19.75</v>
      </c>
      <c r="I303" s="163">
        <v>80</v>
      </c>
    </row>
    <row r="304" spans="1:10" ht="19.5" thickBot="1" x14ac:dyDescent="0.25">
      <c r="A304" s="247"/>
      <c r="B304" s="273" t="s">
        <v>229</v>
      </c>
      <c r="C304" s="275"/>
      <c r="D304" s="275"/>
      <c r="E304" s="275"/>
      <c r="F304" s="9">
        <f t="shared" ref="F304:H304" si="52">F301+F302+F303</f>
        <v>4.75</v>
      </c>
      <c r="G304" s="9">
        <f t="shared" si="52"/>
        <v>7.75</v>
      </c>
      <c r="H304" s="9">
        <f t="shared" si="52"/>
        <v>109.55</v>
      </c>
      <c r="I304" s="9">
        <f>I301+I302+I303</f>
        <v>187.18</v>
      </c>
      <c r="J304" s="127"/>
    </row>
    <row r="305" spans="1:9" ht="19.5" thickBot="1" x14ac:dyDescent="0.25">
      <c r="A305" s="401" t="s">
        <v>15</v>
      </c>
      <c r="B305" s="402"/>
      <c r="C305" s="402"/>
      <c r="D305" s="402"/>
      <c r="E305" s="402"/>
      <c r="F305" s="406"/>
      <c r="G305" s="406"/>
      <c r="H305" s="406"/>
      <c r="I305" s="407"/>
    </row>
    <row r="306" spans="1:9" ht="19.5" thickBot="1" x14ac:dyDescent="0.25">
      <c r="A306" s="43">
        <v>1</v>
      </c>
      <c r="B306" s="30" t="s">
        <v>262</v>
      </c>
      <c r="C306" s="8">
        <v>40</v>
      </c>
      <c r="D306" s="8">
        <v>50</v>
      </c>
      <c r="E306" s="8">
        <v>40</v>
      </c>
      <c r="F306" s="8">
        <v>5.52</v>
      </c>
      <c r="G306" s="8">
        <v>0.04</v>
      </c>
      <c r="H306" s="8">
        <v>2.8</v>
      </c>
      <c r="I306" s="32">
        <v>16.399999999999999</v>
      </c>
    </row>
    <row r="307" spans="1:9" ht="19.5" thickBot="1" x14ac:dyDescent="0.25">
      <c r="A307" s="118">
        <v>2</v>
      </c>
      <c r="B307" s="101" t="s">
        <v>104</v>
      </c>
      <c r="C307" s="8">
        <v>200</v>
      </c>
      <c r="D307" s="8">
        <f>SUM(D308:D319)</f>
        <v>191.6</v>
      </c>
      <c r="E307" s="135">
        <f t="shared" ref="E307:I307" si="53">SUM(E308:E319)</f>
        <v>147.5</v>
      </c>
      <c r="F307" s="135">
        <f t="shared" si="53"/>
        <v>3.1199999999999997</v>
      </c>
      <c r="G307" s="135">
        <f t="shared" si="53"/>
        <v>5.03</v>
      </c>
      <c r="H307" s="135">
        <f t="shared" si="53"/>
        <v>34.799999999999997</v>
      </c>
      <c r="I307" s="135">
        <f t="shared" si="53"/>
        <v>113.38000000000001</v>
      </c>
    </row>
    <row r="308" spans="1:9" x14ac:dyDescent="0.2">
      <c r="A308" s="215"/>
      <c r="B308" s="198" t="s">
        <v>18</v>
      </c>
      <c r="C308" s="187"/>
      <c r="D308" s="14">
        <v>80</v>
      </c>
      <c r="E308" s="14">
        <v>57.6</v>
      </c>
      <c r="F308" s="14">
        <v>1.1499999999999999</v>
      </c>
      <c r="G308" s="14">
        <v>0.06</v>
      </c>
      <c r="H308" s="14">
        <v>10.94</v>
      </c>
      <c r="I308" s="15">
        <v>46.08</v>
      </c>
    </row>
    <row r="309" spans="1:9" x14ac:dyDescent="0.2">
      <c r="A309" s="215"/>
      <c r="B309" s="199" t="s">
        <v>103</v>
      </c>
      <c r="C309" s="124"/>
      <c r="D309" s="14">
        <v>50</v>
      </c>
      <c r="E309" s="14">
        <v>40</v>
      </c>
      <c r="F309" s="14">
        <v>0.8</v>
      </c>
      <c r="G309" s="14">
        <v>0.04</v>
      </c>
      <c r="H309" s="14">
        <v>20</v>
      </c>
      <c r="I309" s="15">
        <v>10</v>
      </c>
    </row>
    <row r="310" spans="1:9" x14ac:dyDescent="0.2">
      <c r="A310" s="215"/>
      <c r="B310" s="199" t="s">
        <v>19</v>
      </c>
      <c r="C310" s="124"/>
      <c r="D310" s="14">
        <v>10</v>
      </c>
      <c r="E310" s="14">
        <v>8.4</v>
      </c>
      <c r="F310" s="14">
        <v>0.14000000000000001</v>
      </c>
      <c r="G310" s="14"/>
      <c r="H310" s="14">
        <v>0.8</v>
      </c>
      <c r="I310" s="15">
        <v>3.53</v>
      </c>
    </row>
    <row r="311" spans="1:9" x14ac:dyDescent="0.2">
      <c r="A311" s="215"/>
      <c r="B311" s="199" t="s">
        <v>17</v>
      </c>
      <c r="C311" s="124"/>
      <c r="D311" s="14">
        <v>10</v>
      </c>
      <c r="E311" s="14">
        <v>8</v>
      </c>
      <c r="F311" s="14">
        <v>0.1</v>
      </c>
      <c r="G311" s="14">
        <v>0.01</v>
      </c>
      <c r="H311" s="14">
        <v>0.56000000000000005</v>
      </c>
      <c r="I311" s="15">
        <v>3.28</v>
      </c>
    </row>
    <row r="312" spans="1:9" x14ac:dyDescent="0.2">
      <c r="A312" s="215"/>
      <c r="B312" s="199" t="s">
        <v>61</v>
      </c>
      <c r="C312" s="124"/>
      <c r="D312" s="14">
        <v>3</v>
      </c>
      <c r="E312" s="14">
        <v>3</v>
      </c>
      <c r="F312" s="14"/>
      <c r="G312" s="14">
        <v>2.97</v>
      </c>
      <c r="H312" s="14"/>
      <c r="I312" s="15">
        <v>26.97</v>
      </c>
    </row>
    <row r="313" spans="1:9" x14ac:dyDescent="0.2">
      <c r="A313" s="215"/>
      <c r="B313" s="199" t="s">
        <v>283</v>
      </c>
      <c r="C313" s="124"/>
      <c r="D313" s="14">
        <v>1</v>
      </c>
      <c r="E313" s="14">
        <v>1</v>
      </c>
      <c r="F313" s="14">
        <v>0.01</v>
      </c>
      <c r="G313" s="14">
        <v>0.82</v>
      </c>
      <c r="H313" s="14">
        <v>0.01</v>
      </c>
      <c r="I313" s="15">
        <v>7.48</v>
      </c>
    </row>
    <row r="314" spans="1:9" x14ac:dyDescent="0.2">
      <c r="A314" s="215"/>
      <c r="B314" s="199" t="s">
        <v>198</v>
      </c>
      <c r="C314" s="124"/>
      <c r="D314" s="14">
        <v>5</v>
      </c>
      <c r="E314" s="14">
        <v>5</v>
      </c>
      <c r="F314" s="14">
        <v>0.14000000000000001</v>
      </c>
      <c r="G314" s="14">
        <v>1</v>
      </c>
      <c r="H314" s="14">
        <v>0.16</v>
      </c>
      <c r="I314" s="15">
        <v>10</v>
      </c>
    </row>
    <row r="315" spans="1:9" x14ac:dyDescent="0.2">
      <c r="A315" s="215"/>
      <c r="B315" s="214" t="s">
        <v>101</v>
      </c>
      <c r="C315" s="196"/>
      <c r="D315" s="14">
        <v>10</v>
      </c>
      <c r="E315" s="14">
        <v>7.5</v>
      </c>
      <c r="F315" s="19">
        <v>0.17</v>
      </c>
      <c r="G315" s="19">
        <v>0.01</v>
      </c>
      <c r="H315" s="19">
        <v>0.49</v>
      </c>
      <c r="I315" s="20">
        <v>2.1800000000000002</v>
      </c>
    </row>
    <row r="316" spans="1:9" x14ac:dyDescent="0.2">
      <c r="A316" s="215"/>
      <c r="B316" s="214" t="s">
        <v>102</v>
      </c>
      <c r="C316" s="196"/>
      <c r="D316" s="14">
        <v>10</v>
      </c>
      <c r="E316" s="14">
        <v>7</v>
      </c>
      <c r="F316" s="19">
        <v>0.05</v>
      </c>
      <c r="G316" s="19">
        <v>0.01</v>
      </c>
      <c r="H316" s="19">
        <v>0.21</v>
      </c>
      <c r="I316" s="20">
        <v>1.1200000000000001</v>
      </c>
    </row>
    <row r="317" spans="1:9" x14ac:dyDescent="0.2">
      <c r="A317" s="215"/>
      <c r="B317" s="199" t="s">
        <v>20</v>
      </c>
      <c r="C317" s="124"/>
      <c r="D317" s="14">
        <v>3</v>
      </c>
      <c r="E317" s="14">
        <v>2.4</v>
      </c>
      <c r="F317" s="14">
        <v>0.5</v>
      </c>
      <c r="G317" s="14">
        <v>0.11</v>
      </c>
      <c r="H317" s="14">
        <v>1.27</v>
      </c>
      <c r="I317" s="15">
        <v>0.94</v>
      </c>
    </row>
    <row r="318" spans="1:9" x14ac:dyDescent="0.2">
      <c r="A318" s="215"/>
      <c r="B318" s="199" t="s">
        <v>93</v>
      </c>
      <c r="C318" s="124"/>
      <c r="D318" s="129">
        <v>8</v>
      </c>
      <c r="E318" s="129">
        <v>6</v>
      </c>
      <c r="F318" s="129">
        <v>0.06</v>
      </c>
      <c r="G318" s="129"/>
      <c r="H318" s="129">
        <v>0.36</v>
      </c>
      <c r="I318" s="130">
        <v>1.8</v>
      </c>
    </row>
    <row r="319" spans="1:9" ht="19.5" thickBot="1" x14ac:dyDescent="0.25">
      <c r="A319" s="216"/>
      <c r="B319" s="217" t="s">
        <v>29</v>
      </c>
      <c r="C319" s="185"/>
      <c r="D319" s="139">
        <v>1.6</v>
      </c>
      <c r="E319" s="139">
        <v>1.6</v>
      </c>
      <c r="F319" s="148"/>
      <c r="G319" s="148"/>
      <c r="H319" s="148"/>
      <c r="I319" s="163"/>
    </row>
    <row r="320" spans="1:9" ht="19.5" thickBot="1" x14ac:dyDescent="0.25">
      <c r="A320" s="118">
        <v>3</v>
      </c>
      <c r="B320" s="7" t="s">
        <v>81</v>
      </c>
      <c r="C320" s="77" t="s">
        <v>105</v>
      </c>
      <c r="D320" s="77">
        <f>SUM(D321+D322+D323+D324+D325+D326+D327+D328+D329)</f>
        <v>296</v>
      </c>
      <c r="E320" s="77">
        <f t="shared" ref="E320:I320" si="54">SUM(E321+E322+E323+E324+E325+E326+E327+E328+E329)</f>
        <v>222.5</v>
      </c>
      <c r="F320" s="77">
        <f t="shared" si="54"/>
        <v>19.520000000000003</v>
      </c>
      <c r="G320" s="77">
        <f t="shared" si="54"/>
        <v>9.8699999999999992</v>
      </c>
      <c r="H320" s="77">
        <f t="shared" si="54"/>
        <v>28.050000000000004</v>
      </c>
      <c r="I320" s="77">
        <f t="shared" si="54"/>
        <v>234.55</v>
      </c>
    </row>
    <row r="321" spans="1:10" x14ac:dyDescent="0.2">
      <c r="A321" s="186"/>
      <c r="B321" s="198" t="s">
        <v>263</v>
      </c>
      <c r="C321" s="218"/>
      <c r="D321" s="189">
        <v>110</v>
      </c>
      <c r="E321" s="189">
        <v>82</v>
      </c>
      <c r="F321" s="189">
        <v>17.16</v>
      </c>
      <c r="G321" s="189">
        <v>7.26</v>
      </c>
      <c r="H321" s="189">
        <v>4.95</v>
      </c>
      <c r="I321" s="194">
        <v>98.18</v>
      </c>
    </row>
    <row r="322" spans="1:10" x14ac:dyDescent="0.2">
      <c r="A322" s="186"/>
      <c r="B322" s="199" t="s">
        <v>17</v>
      </c>
      <c r="C322" s="219"/>
      <c r="D322" s="129">
        <v>10</v>
      </c>
      <c r="E322" s="129">
        <v>8</v>
      </c>
      <c r="F322" s="129">
        <v>0.1</v>
      </c>
      <c r="G322" s="129">
        <v>0.01</v>
      </c>
      <c r="H322" s="129">
        <v>0.56000000000000005</v>
      </c>
      <c r="I322" s="130">
        <v>3.28</v>
      </c>
    </row>
    <row r="323" spans="1:10" x14ac:dyDescent="0.2">
      <c r="A323" s="186"/>
      <c r="B323" s="199" t="s">
        <v>19</v>
      </c>
      <c r="C323" s="219"/>
      <c r="D323" s="129">
        <v>10</v>
      </c>
      <c r="E323" s="129">
        <v>8.4</v>
      </c>
      <c r="F323" s="129">
        <v>0.14000000000000001</v>
      </c>
      <c r="G323" s="129"/>
      <c r="H323" s="129">
        <v>0.8</v>
      </c>
      <c r="I323" s="130">
        <v>3.53</v>
      </c>
    </row>
    <row r="324" spans="1:10" x14ac:dyDescent="0.2">
      <c r="A324" s="186"/>
      <c r="B324" s="199" t="s">
        <v>61</v>
      </c>
      <c r="C324" s="219"/>
      <c r="D324" s="129">
        <v>3</v>
      </c>
      <c r="E324" s="129">
        <v>3</v>
      </c>
      <c r="F324" s="129"/>
      <c r="G324" s="129"/>
      <c r="H324" s="129">
        <v>2.97</v>
      </c>
      <c r="I324" s="130">
        <v>26.97</v>
      </c>
    </row>
    <row r="325" spans="1:10" x14ac:dyDescent="0.2">
      <c r="A325" s="186"/>
      <c r="B325" s="199" t="s">
        <v>65</v>
      </c>
      <c r="C325" s="219"/>
      <c r="D325" s="129">
        <v>10</v>
      </c>
      <c r="E325" s="129">
        <v>10</v>
      </c>
      <c r="F325" s="129">
        <v>0.1</v>
      </c>
      <c r="G325" s="129">
        <v>0.04</v>
      </c>
      <c r="H325" s="129">
        <v>0.3</v>
      </c>
      <c r="I325" s="130">
        <v>1.9</v>
      </c>
    </row>
    <row r="326" spans="1:10" x14ac:dyDescent="0.2">
      <c r="A326" s="186"/>
      <c r="B326" s="199" t="s">
        <v>66</v>
      </c>
      <c r="C326" s="219"/>
      <c r="D326" s="129">
        <v>10</v>
      </c>
      <c r="E326" s="129">
        <v>7.5</v>
      </c>
      <c r="F326" s="129">
        <v>0.08</v>
      </c>
      <c r="G326" s="129"/>
      <c r="H326" s="129">
        <v>0.45</v>
      </c>
      <c r="I326" s="130">
        <v>2.25</v>
      </c>
    </row>
    <row r="327" spans="1:10" x14ac:dyDescent="0.2">
      <c r="A327" s="186"/>
      <c r="B327" s="199" t="s">
        <v>18</v>
      </c>
      <c r="C327" s="219"/>
      <c r="D327" s="129">
        <v>130</v>
      </c>
      <c r="E327" s="129">
        <v>93.6</v>
      </c>
      <c r="F327" s="129">
        <v>1.87</v>
      </c>
      <c r="G327" s="129">
        <v>0.09</v>
      </c>
      <c r="H327" s="129">
        <v>17.78</v>
      </c>
      <c r="I327" s="130">
        <v>74.88</v>
      </c>
    </row>
    <row r="328" spans="1:10" x14ac:dyDescent="0.2">
      <c r="A328" s="186"/>
      <c r="B328" s="199" t="s">
        <v>283</v>
      </c>
      <c r="C328" s="219"/>
      <c r="D328" s="129">
        <v>3</v>
      </c>
      <c r="E328" s="129">
        <v>3</v>
      </c>
      <c r="F328" s="129">
        <v>0.02</v>
      </c>
      <c r="G328" s="129">
        <v>2.46</v>
      </c>
      <c r="H328" s="129">
        <v>0.03</v>
      </c>
      <c r="I328" s="130">
        <v>22.44</v>
      </c>
    </row>
    <row r="329" spans="1:10" ht="19.5" thickBot="1" x14ac:dyDescent="0.25">
      <c r="A329" s="186"/>
      <c r="B329" s="211" t="s">
        <v>95</v>
      </c>
      <c r="C329" s="220"/>
      <c r="D329" s="138">
        <v>10</v>
      </c>
      <c r="E329" s="138">
        <v>7</v>
      </c>
      <c r="F329" s="138">
        <v>0.05</v>
      </c>
      <c r="G329" s="138">
        <v>0.01</v>
      </c>
      <c r="H329" s="138">
        <v>0.21</v>
      </c>
      <c r="I329" s="221">
        <v>1.1200000000000001</v>
      </c>
    </row>
    <row r="330" spans="1:10" ht="19.5" thickBot="1" x14ac:dyDescent="0.35">
      <c r="A330" s="118">
        <v>4</v>
      </c>
      <c r="B330" s="246" t="s">
        <v>204</v>
      </c>
      <c r="C330" s="251">
        <v>150</v>
      </c>
      <c r="D330" s="277">
        <v>150</v>
      </c>
      <c r="E330" s="277">
        <v>150</v>
      </c>
      <c r="F330" s="277">
        <v>0.3</v>
      </c>
      <c r="G330" s="277"/>
      <c r="H330" s="277">
        <v>1.65</v>
      </c>
      <c r="I330" s="297">
        <v>69</v>
      </c>
      <c r="J330" s="2"/>
    </row>
    <row r="331" spans="1:10" ht="19.5" thickBot="1" x14ac:dyDescent="0.25">
      <c r="A331" s="186"/>
      <c r="B331" s="245"/>
      <c r="C331" s="70"/>
      <c r="D331" s="70"/>
      <c r="E331" s="70"/>
      <c r="F331" s="136"/>
      <c r="G331" s="136"/>
      <c r="H331" s="136"/>
      <c r="I331" s="114"/>
      <c r="J331" s="2"/>
    </row>
    <row r="332" spans="1:10" ht="19.5" thickBot="1" x14ac:dyDescent="0.25">
      <c r="A332" s="46">
        <v>5</v>
      </c>
      <c r="B332" s="78" t="s">
        <v>30</v>
      </c>
      <c r="C332" s="31">
        <v>40</v>
      </c>
      <c r="D332" s="135">
        <v>40</v>
      </c>
      <c r="E332" s="9">
        <v>40</v>
      </c>
      <c r="F332" s="298">
        <v>3.6</v>
      </c>
      <c r="G332" s="276">
        <v>1.2</v>
      </c>
      <c r="H332" s="276">
        <v>19.2</v>
      </c>
      <c r="I332" s="269">
        <v>103.2</v>
      </c>
      <c r="J332" s="2"/>
    </row>
    <row r="333" spans="1:10" ht="19.5" thickBot="1" x14ac:dyDescent="0.25">
      <c r="A333" s="272"/>
      <c r="B333" s="289" t="s">
        <v>44</v>
      </c>
      <c r="C333" s="287"/>
      <c r="D333" s="287"/>
      <c r="E333" s="287"/>
      <c r="F333" s="9">
        <f t="shared" ref="F333:I333" si="55">SUM(F306+F307+F320+F330+F332)</f>
        <v>32.06</v>
      </c>
      <c r="G333" s="9">
        <f t="shared" si="55"/>
        <v>16.14</v>
      </c>
      <c r="H333" s="9">
        <f t="shared" si="55"/>
        <v>86.500000000000014</v>
      </c>
      <c r="I333" s="9">
        <f t="shared" si="55"/>
        <v>536.53000000000009</v>
      </c>
      <c r="J333" s="2"/>
    </row>
    <row r="334" spans="1:10" ht="19.5" thickBot="1" x14ac:dyDescent="0.25">
      <c r="A334" s="292"/>
      <c r="B334" s="293"/>
      <c r="C334" s="294"/>
      <c r="D334" s="294"/>
      <c r="E334" s="294"/>
      <c r="F334" s="295"/>
      <c r="G334" s="295"/>
      <c r="H334" s="295"/>
      <c r="I334" s="296"/>
      <c r="J334" s="2"/>
    </row>
    <row r="335" spans="1:10" ht="19.5" thickBot="1" x14ac:dyDescent="0.25">
      <c r="A335" s="281"/>
      <c r="B335" s="222" t="s">
        <v>23</v>
      </c>
      <c r="C335" s="290"/>
      <c r="D335" s="290"/>
      <c r="E335" s="290"/>
      <c r="F335" s="290"/>
      <c r="G335" s="290"/>
      <c r="H335" s="290"/>
      <c r="I335" s="291"/>
      <c r="J335" s="2"/>
    </row>
    <row r="336" spans="1:10" ht="19.5" thickBot="1" x14ac:dyDescent="0.25">
      <c r="A336" s="98">
        <v>1</v>
      </c>
      <c r="B336" s="224" t="s">
        <v>83</v>
      </c>
      <c r="C336" s="125">
        <v>70</v>
      </c>
      <c r="D336" s="77">
        <f>D337+D338+D339+D340+D341</f>
        <v>107</v>
      </c>
      <c r="E336" s="77">
        <f t="shared" ref="E336:I336" si="56">E337+E338+E339+E340+E341</f>
        <v>99.2</v>
      </c>
      <c r="F336" s="77">
        <f t="shared" si="56"/>
        <v>8.8000000000000007</v>
      </c>
      <c r="G336" s="77">
        <f t="shared" si="56"/>
        <v>11.45</v>
      </c>
      <c r="H336" s="77">
        <f t="shared" si="56"/>
        <v>2.94</v>
      </c>
      <c r="I336" s="77">
        <f t="shared" si="56"/>
        <v>145.39999999999998</v>
      </c>
      <c r="J336" s="2"/>
    </row>
    <row r="337" spans="1:10" x14ac:dyDescent="0.2">
      <c r="A337" s="111"/>
      <c r="B337" s="225" t="s">
        <v>42</v>
      </c>
      <c r="C337" s="189"/>
      <c r="D337" s="189">
        <v>60</v>
      </c>
      <c r="E337" s="189">
        <v>52.2</v>
      </c>
      <c r="F337" s="189">
        <v>6.79</v>
      </c>
      <c r="G337" s="189">
        <v>5.22</v>
      </c>
      <c r="H337" s="189">
        <v>0.52</v>
      </c>
      <c r="I337" s="194">
        <v>74.650000000000006</v>
      </c>
      <c r="J337" s="2"/>
    </row>
    <row r="338" spans="1:10" x14ac:dyDescent="0.2">
      <c r="A338" s="111"/>
      <c r="B338" s="175" t="s">
        <v>191</v>
      </c>
      <c r="C338" s="129"/>
      <c r="D338" s="129">
        <v>40</v>
      </c>
      <c r="E338" s="129">
        <v>40</v>
      </c>
      <c r="F338" s="129">
        <v>1.2</v>
      </c>
      <c r="G338" s="129">
        <v>0.8</v>
      </c>
      <c r="H338" s="129">
        <v>2</v>
      </c>
      <c r="I338" s="130">
        <v>20.8</v>
      </c>
      <c r="J338" s="2"/>
    </row>
    <row r="339" spans="1:10" x14ac:dyDescent="0.2">
      <c r="A339" s="111"/>
      <c r="B339" s="175" t="s">
        <v>283</v>
      </c>
      <c r="C339" s="129"/>
      <c r="D339" s="129">
        <v>2</v>
      </c>
      <c r="E339" s="129">
        <v>2</v>
      </c>
      <c r="F339" s="129">
        <v>0.01</v>
      </c>
      <c r="G339" s="129">
        <v>1.64</v>
      </c>
      <c r="H339" s="129">
        <v>0.02</v>
      </c>
      <c r="I339" s="130">
        <v>14.96</v>
      </c>
      <c r="J339" s="2"/>
    </row>
    <row r="340" spans="1:10" x14ac:dyDescent="0.2">
      <c r="A340" s="186"/>
      <c r="B340" s="175" t="s">
        <v>61</v>
      </c>
      <c r="C340" s="129"/>
      <c r="D340" s="129">
        <v>1</v>
      </c>
      <c r="E340" s="129">
        <v>1</v>
      </c>
      <c r="F340" s="129"/>
      <c r="G340" s="129">
        <v>0.99</v>
      </c>
      <c r="H340" s="129"/>
      <c r="I340" s="130">
        <v>8.99</v>
      </c>
      <c r="J340" s="2"/>
    </row>
    <row r="341" spans="1:10" ht="19.5" thickBot="1" x14ac:dyDescent="0.25">
      <c r="A341" s="223"/>
      <c r="B341" s="226" t="s">
        <v>82</v>
      </c>
      <c r="C341" s="138"/>
      <c r="D341" s="138">
        <v>4</v>
      </c>
      <c r="E341" s="138">
        <v>4</v>
      </c>
      <c r="F341" s="138">
        <v>0.8</v>
      </c>
      <c r="G341" s="138">
        <v>2.8</v>
      </c>
      <c r="H341" s="138">
        <v>0.4</v>
      </c>
      <c r="I341" s="131">
        <v>26</v>
      </c>
      <c r="J341" s="2"/>
    </row>
    <row r="342" spans="1:10" ht="19.5" thickBot="1" x14ac:dyDescent="0.25">
      <c r="A342" s="118">
        <v>2</v>
      </c>
      <c r="B342" s="229" t="s">
        <v>84</v>
      </c>
      <c r="C342" s="90">
        <v>110</v>
      </c>
      <c r="D342" s="135">
        <f>D343+D344+D345+D346+D347</f>
        <v>142</v>
      </c>
      <c r="E342" s="135">
        <f t="shared" ref="E342:I342" si="57">E343+E344+E345+E346+E347</f>
        <v>110</v>
      </c>
      <c r="F342" s="135">
        <f t="shared" si="57"/>
        <v>1.89</v>
      </c>
      <c r="G342" s="135">
        <f t="shared" si="57"/>
        <v>2.06</v>
      </c>
      <c r="H342" s="135">
        <f t="shared" si="57"/>
        <v>13.3</v>
      </c>
      <c r="I342" s="135">
        <f t="shared" si="57"/>
        <v>75.740000000000009</v>
      </c>
      <c r="J342" s="2"/>
    </row>
    <row r="343" spans="1:10" x14ac:dyDescent="0.2">
      <c r="A343" s="186"/>
      <c r="B343" s="228" t="s">
        <v>85</v>
      </c>
      <c r="C343" s="187"/>
      <c r="D343" s="136">
        <v>50</v>
      </c>
      <c r="E343" s="136">
        <v>40</v>
      </c>
      <c r="F343" s="136">
        <v>0.68</v>
      </c>
      <c r="G343" s="136"/>
      <c r="H343" s="136">
        <v>4.32</v>
      </c>
      <c r="I343" s="12">
        <v>17.2</v>
      </c>
      <c r="J343" s="2"/>
    </row>
    <row r="344" spans="1:10" x14ac:dyDescent="0.2">
      <c r="A344" s="186"/>
      <c r="B344" s="199" t="s">
        <v>17</v>
      </c>
      <c r="C344" s="124"/>
      <c r="D344" s="14">
        <v>30</v>
      </c>
      <c r="E344" s="14">
        <v>24</v>
      </c>
      <c r="F344" s="14">
        <v>0.31</v>
      </c>
      <c r="G344" s="14">
        <v>0.02</v>
      </c>
      <c r="H344" s="14">
        <v>1.68</v>
      </c>
      <c r="I344" s="15">
        <v>9.84</v>
      </c>
      <c r="J344" s="2"/>
    </row>
    <row r="345" spans="1:10" x14ac:dyDescent="0.2">
      <c r="A345" s="186"/>
      <c r="B345" s="199" t="s">
        <v>88</v>
      </c>
      <c r="C345" s="124"/>
      <c r="D345" s="14">
        <v>10</v>
      </c>
      <c r="E345" s="14">
        <v>8</v>
      </c>
      <c r="F345" s="14">
        <v>0.18</v>
      </c>
      <c r="G345" s="14">
        <v>0.02</v>
      </c>
      <c r="H345" s="14">
        <v>0.46</v>
      </c>
      <c r="I345" s="15">
        <v>1.92</v>
      </c>
      <c r="J345" s="2"/>
    </row>
    <row r="346" spans="1:10" x14ac:dyDescent="0.2">
      <c r="A346" s="186"/>
      <c r="B346" s="200" t="s">
        <v>18</v>
      </c>
      <c r="C346" s="124"/>
      <c r="D346" s="129">
        <v>50</v>
      </c>
      <c r="E346" s="129">
        <v>36</v>
      </c>
      <c r="F346" s="129">
        <v>0.72</v>
      </c>
      <c r="G346" s="129">
        <v>0.04</v>
      </c>
      <c r="H346" s="129">
        <v>6.84</v>
      </c>
      <c r="I346" s="130">
        <v>28.8</v>
      </c>
      <c r="J346" s="2"/>
    </row>
    <row r="347" spans="1:10" ht="19.5" thickBot="1" x14ac:dyDescent="0.25">
      <c r="A347" s="186"/>
      <c r="B347" s="201" t="s">
        <v>86</v>
      </c>
      <c r="C347" s="140"/>
      <c r="D347" s="139">
        <v>2</v>
      </c>
      <c r="E347" s="139">
        <v>2</v>
      </c>
      <c r="F347" s="148"/>
      <c r="G347" s="139">
        <v>1.98</v>
      </c>
      <c r="H347" s="139"/>
      <c r="I347" s="227">
        <v>17.98</v>
      </c>
      <c r="J347" s="2"/>
    </row>
    <row r="348" spans="1:10" ht="19.5" thickBot="1" x14ac:dyDescent="0.25">
      <c r="A348" s="118">
        <v>3</v>
      </c>
      <c r="B348" s="121" t="s">
        <v>219</v>
      </c>
      <c r="C348" s="383">
        <v>200</v>
      </c>
      <c r="D348" s="383">
        <v>200</v>
      </c>
      <c r="E348" s="383">
        <v>200</v>
      </c>
      <c r="F348" s="135">
        <v>6</v>
      </c>
      <c r="G348" s="135">
        <v>0.1</v>
      </c>
      <c r="H348" s="135">
        <v>6</v>
      </c>
      <c r="I348" s="32">
        <v>92</v>
      </c>
      <c r="J348" s="2"/>
    </row>
    <row r="349" spans="1:10" ht="19.5" thickBot="1" x14ac:dyDescent="0.25">
      <c r="A349" s="100">
        <v>4</v>
      </c>
      <c r="B349" s="101" t="s">
        <v>41</v>
      </c>
      <c r="C349" s="96">
        <v>40</v>
      </c>
      <c r="D349" s="96">
        <v>40</v>
      </c>
      <c r="E349" s="96">
        <v>40</v>
      </c>
      <c r="F349" s="135">
        <v>3.24</v>
      </c>
      <c r="G349" s="135">
        <v>0.48</v>
      </c>
      <c r="H349" s="135">
        <v>19.2</v>
      </c>
      <c r="I349" s="9">
        <v>106.8</v>
      </c>
      <c r="J349" s="2"/>
    </row>
    <row r="350" spans="1:10" s="288" customFormat="1" ht="19.5" thickBot="1" x14ac:dyDescent="0.25">
      <c r="A350" s="299"/>
      <c r="B350" s="289" t="s">
        <v>45</v>
      </c>
      <c r="C350" s="388"/>
      <c r="D350" s="389"/>
      <c r="E350" s="390"/>
      <c r="F350" s="302">
        <f>F336+F342+F348+F349</f>
        <v>19.93</v>
      </c>
      <c r="G350" s="302">
        <f t="shared" ref="G350:I350" si="58">G336+G342+G348+G349</f>
        <v>14.09</v>
      </c>
      <c r="H350" s="302">
        <f t="shared" si="58"/>
        <v>41.44</v>
      </c>
      <c r="I350" s="302">
        <f t="shared" si="58"/>
        <v>419.94</v>
      </c>
    </row>
    <row r="351" spans="1:10" ht="19.5" thickBot="1" x14ac:dyDescent="0.25">
      <c r="A351" s="372"/>
      <c r="B351" s="373" t="s">
        <v>50</v>
      </c>
      <c r="C351" s="374"/>
      <c r="D351" s="374"/>
      <c r="E351" s="375"/>
      <c r="F351" s="369">
        <f>F350+F333+F304+F298</f>
        <v>71.64</v>
      </c>
      <c r="G351" s="304">
        <f>G350+G333+G304+G298</f>
        <v>56.900000000000006</v>
      </c>
      <c r="H351" s="304">
        <f>H350+H333+H304+H298</f>
        <v>290.69</v>
      </c>
      <c r="I351" s="368">
        <f>I350+I333+I304+I298</f>
        <v>1610.8200000000002</v>
      </c>
      <c r="J351" s="2"/>
    </row>
    <row r="352" spans="1:10" ht="18" customHeight="1" thickBot="1" x14ac:dyDescent="0.25">
      <c r="A352" s="370"/>
      <c r="B352" s="371"/>
      <c r="C352" s="300"/>
      <c r="D352" s="300"/>
      <c r="E352" s="300"/>
      <c r="F352" s="300"/>
      <c r="G352" s="300"/>
      <c r="H352" s="300"/>
      <c r="I352" s="301"/>
      <c r="J352" s="2"/>
    </row>
    <row r="353" spans="1:10" ht="18.75" customHeight="1" x14ac:dyDescent="0.2">
      <c r="A353" s="420" t="s">
        <v>110</v>
      </c>
      <c r="B353" s="421"/>
      <c r="C353" s="421"/>
      <c r="D353" s="421"/>
      <c r="E353" s="421"/>
      <c r="F353" s="421"/>
      <c r="G353" s="421"/>
      <c r="H353" s="421"/>
      <c r="I353" s="424"/>
      <c r="J353" s="2"/>
    </row>
    <row r="354" spans="1:10" ht="19.5" thickBot="1" x14ac:dyDescent="0.25">
      <c r="A354" s="417" t="s">
        <v>11</v>
      </c>
      <c r="B354" s="418"/>
      <c r="C354" s="418"/>
      <c r="D354" s="418"/>
      <c r="E354" s="418"/>
      <c r="F354" s="418"/>
      <c r="G354" s="418"/>
      <c r="H354" s="418"/>
      <c r="I354" s="419"/>
      <c r="J354" s="2"/>
    </row>
    <row r="355" spans="1:10" ht="19.5" thickBot="1" x14ac:dyDescent="0.25">
      <c r="A355" s="118">
        <v>1</v>
      </c>
      <c r="B355" s="7" t="s">
        <v>111</v>
      </c>
      <c r="C355" s="135">
        <v>145</v>
      </c>
      <c r="D355" s="135">
        <f>SUM(D356:D360)</f>
        <v>98</v>
      </c>
      <c r="E355" s="135">
        <f t="shared" ref="E355:H355" si="59">SUM(E356:E360)</f>
        <v>82.9</v>
      </c>
      <c r="F355" s="135">
        <f t="shared" si="59"/>
        <v>6.1599999999999993</v>
      </c>
      <c r="G355" s="135">
        <f t="shared" si="59"/>
        <v>4.79</v>
      </c>
      <c r="H355" s="135">
        <f t="shared" si="59"/>
        <v>33.96</v>
      </c>
      <c r="I355" s="135">
        <f>SUM(I356:I360)</f>
        <v>193.55</v>
      </c>
      <c r="J355" s="2"/>
    </row>
    <row r="356" spans="1:10" x14ac:dyDescent="0.2">
      <c r="A356" s="111"/>
      <c r="B356" s="10" t="s">
        <v>264</v>
      </c>
      <c r="C356" s="136"/>
      <c r="D356" s="136">
        <v>30</v>
      </c>
      <c r="E356" s="136">
        <v>29.9</v>
      </c>
      <c r="F356" s="136">
        <v>2.79</v>
      </c>
      <c r="G356" s="136">
        <v>0.33</v>
      </c>
      <c r="H356" s="136">
        <v>21.88</v>
      </c>
      <c r="I356" s="12">
        <v>92.61</v>
      </c>
      <c r="J356" s="2"/>
    </row>
    <row r="357" spans="1:10" x14ac:dyDescent="0.2">
      <c r="A357" s="111"/>
      <c r="B357" s="128" t="s">
        <v>77</v>
      </c>
      <c r="C357" s="129"/>
      <c r="D357" s="129">
        <v>10</v>
      </c>
      <c r="E357" s="129">
        <v>10</v>
      </c>
      <c r="F357" s="129">
        <v>3</v>
      </c>
      <c r="G357" s="129">
        <v>2</v>
      </c>
      <c r="H357" s="129">
        <v>5</v>
      </c>
      <c r="I357" s="130">
        <v>52</v>
      </c>
      <c r="J357" s="2"/>
    </row>
    <row r="358" spans="1:10" x14ac:dyDescent="0.2">
      <c r="A358" s="111"/>
      <c r="B358" s="128" t="s">
        <v>283</v>
      </c>
      <c r="C358" s="129"/>
      <c r="D358" s="129">
        <v>3</v>
      </c>
      <c r="E358" s="129">
        <v>3</v>
      </c>
      <c r="F358" s="129">
        <v>0.02</v>
      </c>
      <c r="G358" s="129">
        <v>2.46</v>
      </c>
      <c r="H358" s="129">
        <v>0.03</v>
      </c>
      <c r="I358" s="130">
        <v>22.44</v>
      </c>
      <c r="J358" s="2"/>
    </row>
    <row r="359" spans="1:10" x14ac:dyDescent="0.2">
      <c r="A359" s="111"/>
      <c r="B359" s="134" t="s">
        <v>7</v>
      </c>
      <c r="C359" s="132"/>
      <c r="D359" s="341">
        <v>5</v>
      </c>
      <c r="E359" s="132">
        <v>5</v>
      </c>
      <c r="F359" s="132"/>
      <c r="G359" s="132"/>
      <c r="H359" s="132">
        <v>4.95</v>
      </c>
      <c r="I359" s="133">
        <v>17.399999999999999</v>
      </c>
      <c r="J359" s="2"/>
    </row>
    <row r="360" spans="1:10" ht="19.5" thickBot="1" x14ac:dyDescent="0.25">
      <c r="A360" s="112"/>
      <c r="B360" s="137" t="s">
        <v>106</v>
      </c>
      <c r="C360" s="138"/>
      <c r="D360" s="138">
        <v>50</v>
      </c>
      <c r="E360" s="138">
        <v>35</v>
      </c>
      <c r="F360" s="138">
        <v>0.35</v>
      </c>
      <c r="G360" s="138"/>
      <c r="H360" s="138">
        <v>2.1</v>
      </c>
      <c r="I360" s="131">
        <v>9.1</v>
      </c>
      <c r="J360" s="2"/>
    </row>
    <row r="361" spans="1:10" ht="19.5" thickBot="1" x14ac:dyDescent="0.25">
      <c r="A361" s="118">
        <v>2</v>
      </c>
      <c r="B361" s="7" t="s">
        <v>112</v>
      </c>
      <c r="C361" s="135">
        <v>200</v>
      </c>
      <c r="D361" s="135">
        <f>SUM(D362:D364)</f>
        <v>12.2</v>
      </c>
      <c r="E361" s="135">
        <f t="shared" ref="E361:I361" si="60">SUM(E362:E364)</f>
        <v>10.199999999999999</v>
      </c>
      <c r="F361" s="135">
        <f t="shared" si="60"/>
        <v>0.03</v>
      </c>
      <c r="G361" s="135">
        <f t="shared" si="60"/>
        <v>0.01</v>
      </c>
      <c r="H361" s="135">
        <f t="shared" si="60"/>
        <v>7.1999999999999993</v>
      </c>
      <c r="I361" s="135">
        <f t="shared" si="60"/>
        <v>25.23</v>
      </c>
      <c r="J361" s="2"/>
    </row>
    <row r="362" spans="1:10" x14ac:dyDescent="0.2">
      <c r="A362" s="111"/>
      <c r="B362" s="10" t="s">
        <v>113</v>
      </c>
      <c r="C362" s="136"/>
      <c r="D362" s="136">
        <v>5</v>
      </c>
      <c r="E362" s="136">
        <v>3</v>
      </c>
      <c r="F362" s="136">
        <v>0.03</v>
      </c>
      <c r="G362" s="136">
        <v>0.01</v>
      </c>
      <c r="H362" s="136">
        <v>0.27</v>
      </c>
      <c r="I362" s="12">
        <v>0.87</v>
      </c>
      <c r="J362" s="2"/>
    </row>
    <row r="363" spans="1:10" x14ac:dyDescent="0.2">
      <c r="A363" s="111"/>
      <c r="B363" s="128" t="s">
        <v>13</v>
      </c>
      <c r="C363" s="129"/>
      <c r="D363" s="129">
        <v>0.2</v>
      </c>
      <c r="E363" s="129">
        <v>0.2</v>
      </c>
      <c r="F363" s="129"/>
      <c r="G363" s="129"/>
      <c r="H363" s="129"/>
      <c r="I363" s="130"/>
      <c r="J363" s="2"/>
    </row>
    <row r="364" spans="1:10" ht="19.5" thickBot="1" x14ac:dyDescent="0.25">
      <c r="A364" s="112"/>
      <c r="B364" s="137" t="s">
        <v>7</v>
      </c>
      <c r="C364" s="138"/>
      <c r="D364" s="332">
        <v>7</v>
      </c>
      <c r="E364" s="129">
        <v>7</v>
      </c>
      <c r="F364" s="129"/>
      <c r="G364" s="129"/>
      <c r="H364" s="129">
        <v>6.93</v>
      </c>
      <c r="I364" s="130">
        <v>24.36</v>
      </c>
      <c r="J364" s="2"/>
    </row>
    <row r="365" spans="1:10" ht="19.5" thickBot="1" x14ac:dyDescent="0.25">
      <c r="A365" s="118">
        <v>3</v>
      </c>
      <c r="B365" s="7" t="s">
        <v>200</v>
      </c>
      <c r="C365" s="135" t="s">
        <v>233</v>
      </c>
      <c r="D365" s="135">
        <f>D366+D367+D368</f>
        <v>62</v>
      </c>
      <c r="E365" s="135">
        <f t="shared" ref="E365:I365" si="61">E366+E367+E368</f>
        <v>61.5</v>
      </c>
      <c r="F365" s="135">
        <f t="shared" si="61"/>
        <v>6.3</v>
      </c>
      <c r="G365" s="135">
        <f t="shared" si="61"/>
        <v>11.79</v>
      </c>
      <c r="H365" s="135">
        <f t="shared" si="61"/>
        <v>19.29</v>
      </c>
      <c r="I365" s="135">
        <f t="shared" si="61"/>
        <v>226.3</v>
      </c>
      <c r="J365" s="2"/>
    </row>
    <row r="366" spans="1:10" x14ac:dyDescent="0.2">
      <c r="A366" s="111"/>
      <c r="B366" s="10" t="s">
        <v>40</v>
      </c>
      <c r="C366" s="136"/>
      <c r="D366" s="136">
        <v>40</v>
      </c>
      <c r="E366" s="136">
        <v>40</v>
      </c>
      <c r="F366" s="136">
        <v>3.24</v>
      </c>
      <c r="G366" s="136">
        <v>0.48</v>
      </c>
      <c r="H366" s="136">
        <v>19.2</v>
      </c>
      <c r="I366" s="12">
        <v>106.8</v>
      </c>
      <c r="J366" s="2"/>
    </row>
    <row r="367" spans="1:10" x14ac:dyDescent="0.2">
      <c r="A367" s="111"/>
      <c r="B367" s="128" t="s">
        <v>199</v>
      </c>
      <c r="C367" s="70"/>
      <c r="D367" s="70">
        <v>12</v>
      </c>
      <c r="E367" s="70">
        <v>11.5</v>
      </c>
      <c r="F367" s="70">
        <v>3</v>
      </c>
      <c r="G367" s="70">
        <v>3.11</v>
      </c>
      <c r="H367" s="70"/>
      <c r="I367" s="71">
        <v>44.7</v>
      </c>
      <c r="J367" s="2"/>
    </row>
    <row r="368" spans="1:10" ht="19.5" thickBot="1" x14ac:dyDescent="0.25">
      <c r="A368" s="112"/>
      <c r="B368" s="169" t="s">
        <v>283</v>
      </c>
      <c r="C368" s="138"/>
      <c r="D368" s="138">
        <v>10</v>
      </c>
      <c r="E368" s="138">
        <v>10</v>
      </c>
      <c r="F368" s="138">
        <v>0.06</v>
      </c>
      <c r="G368" s="138">
        <v>8.1999999999999993</v>
      </c>
      <c r="H368" s="138">
        <v>0.09</v>
      </c>
      <c r="I368" s="131">
        <v>74.8</v>
      </c>
      <c r="J368" s="2"/>
    </row>
    <row r="369" spans="1:17" ht="19.5" thickBot="1" x14ac:dyDescent="0.25">
      <c r="A369" s="46"/>
      <c r="B369" s="145" t="s">
        <v>43</v>
      </c>
      <c r="C369" s="50"/>
      <c r="D369" s="50"/>
      <c r="E369" s="50"/>
      <c r="F369" s="31">
        <f>SUM(F355+F361+F365)</f>
        <v>12.489999999999998</v>
      </c>
      <c r="G369" s="135">
        <f t="shared" ref="G369:I369" si="62">SUM(G355+G361+G365)</f>
        <v>16.59</v>
      </c>
      <c r="H369" s="135">
        <f t="shared" si="62"/>
        <v>60.449999999999996</v>
      </c>
      <c r="I369" s="9">
        <f t="shared" si="62"/>
        <v>445.08000000000004</v>
      </c>
      <c r="J369" s="2"/>
    </row>
    <row r="370" spans="1:17" ht="19.5" thickBot="1" x14ac:dyDescent="0.25">
      <c r="A370" s="59"/>
      <c r="B370" s="60"/>
      <c r="C370" s="60"/>
      <c r="D370" s="60"/>
      <c r="E370" s="60"/>
      <c r="F370" s="60"/>
      <c r="G370" s="60"/>
      <c r="H370" s="60"/>
      <c r="I370" s="61"/>
      <c r="J370" s="2"/>
      <c r="K370" s="6"/>
      <c r="L370" s="6"/>
      <c r="M370" s="6"/>
      <c r="N370" s="6"/>
      <c r="O370" s="6"/>
      <c r="P370" s="6"/>
      <c r="Q370" s="6"/>
    </row>
    <row r="371" spans="1:17" ht="19.5" thickBot="1" x14ac:dyDescent="0.25">
      <c r="A371" s="393" t="s">
        <v>14</v>
      </c>
      <c r="B371" s="394"/>
      <c r="C371" s="394"/>
      <c r="D371" s="394"/>
      <c r="E371" s="394"/>
      <c r="F371" s="394"/>
      <c r="G371" s="394"/>
      <c r="H371" s="394"/>
      <c r="I371" s="395"/>
      <c r="J371" s="2"/>
    </row>
    <row r="372" spans="1:17" ht="19.5" thickBot="1" x14ac:dyDescent="0.25">
      <c r="A372" s="29">
        <v>1</v>
      </c>
      <c r="B372" s="30" t="s">
        <v>265</v>
      </c>
      <c r="C372" s="31">
        <v>127</v>
      </c>
      <c r="D372" s="135">
        <v>145</v>
      </c>
      <c r="E372" s="135">
        <v>127.6</v>
      </c>
      <c r="F372" s="135">
        <v>0.51</v>
      </c>
      <c r="G372" s="135"/>
      <c r="H372" s="135">
        <v>14.42</v>
      </c>
      <c r="I372" s="32">
        <v>59.97</v>
      </c>
      <c r="J372" s="2"/>
    </row>
    <row r="373" spans="1:17" ht="19.5" thickBot="1" x14ac:dyDescent="0.25">
      <c r="A373" s="33"/>
      <c r="B373" s="34"/>
      <c r="C373" s="35"/>
      <c r="D373" s="36"/>
      <c r="E373" s="36"/>
      <c r="F373" s="36"/>
      <c r="G373" s="36"/>
      <c r="H373" s="36"/>
      <c r="I373" s="37"/>
      <c r="J373" s="2"/>
    </row>
    <row r="374" spans="1:17" ht="19.5" thickBot="1" x14ac:dyDescent="0.25">
      <c r="A374" s="401" t="s">
        <v>15</v>
      </c>
      <c r="B374" s="402"/>
      <c r="C374" s="402"/>
      <c r="D374" s="402"/>
      <c r="E374" s="402"/>
      <c r="F374" s="402"/>
      <c r="G374" s="402"/>
      <c r="H374" s="402"/>
      <c r="I374" s="403"/>
      <c r="J374" s="2"/>
    </row>
    <row r="375" spans="1:17" ht="19.5" thickBot="1" x14ac:dyDescent="0.25">
      <c r="A375" s="29">
        <v>1</v>
      </c>
      <c r="B375" s="30" t="s">
        <v>116</v>
      </c>
      <c r="C375" s="135">
        <v>60</v>
      </c>
      <c r="D375" s="135">
        <f>D376+D377+D378+D379+D380+D381</f>
        <v>74</v>
      </c>
      <c r="E375" s="135">
        <f t="shared" ref="E375:I375" si="63">E376+E377+E378+E379+E380+E381</f>
        <v>59.400000000000006</v>
      </c>
      <c r="F375" s="135">
        <f t="shared" si="63"/>
        <v>1.9300000000000002</v>
      </c>
      <c r="G375" s="135">
        <f t="shared" si="63"/>
        <v>5.5299999999999994</v>
      </c>
      <c r="H375" s="135">
        <f t="shared" si="63"/>
        <v>21.22</v>
      </c>
      <c r="I375" s="135">
        <f t="shared" si="63"/>
        <v>63.73</v>
      </c>
      <c r="J375" s="2"/>
    </row>
    <row r="376" spans="1:17" x14ac:dyDescent="0.2">
      <c r="A376" s="80"/>
      <c r="B376" s="116" t="s">
        <v>103</v>
      </c>
      <c r="C376" s="136"/>
      <c r="D376" s="136">
        <v>50</v>
      </c>
      <c r="E376" s="136">
        <v>40</v>
      </c>
      <c r="F376" s="136">
        <v>0.8</v>
      </c>
      <c r="G376" s="136">
        <v>0.04</v>
      </c>
      <c r="H376" s="136">
        <v>20</v>
      </c>
      <c r="I376" s="114">
        <v>10</v>
      </c>
      <c r="J376" s="2"/>
    </row>
    <row r="377" spans="1:17" x14ac:dyDescent="0.2">
      <c r="A377" s="151"/>
      <c r="B377" s="89" t="s">
        <v>19</v>
      </c>
      <c r="C377" s="129"/>
      <c r="D377" s="129">
        <v>5</v>
      </c>
      <c r="E377" s="129">
        <v>4.2</v>
      </c>
      <c r="F377" s="129">
        <v>7.0000000000000007E-2</v>
      </c>
      <c r="G377" s="129"/>
      <c r="H377" s="129">
        <v>0.4</v>
      </c>
      <c r="I377" s="102">
        <v>1.76</v>
      </c>
      <c r="J377" s="2"/>
    </row>
    <row r="378" spans="1:17" x14ac:dyDescent="0.2">
      <c r="A378" s="151"/>
      <c r="B378" s="89" t="s">
        <v>117</v>
      </c>
      <c r="C378" s="129"/>
      <c r="D378" s="129">
        <v>10</v>
      </c>
      <c r="E378" s="129">
        <v>7</v>
      </c>
      <c r="F378" s="129">
        <v>0.05</v>
      </c>
      <c r="G378" s="129">
        <v>0.01</v>
      </c>
      <c r="H378" s="129">
        <v>0.21</v>
      </c>
      <c r="I378" s="102">
        <v>1.1200000000000001</v>
      </c>
      <c r="J378" s="6"/>
    </row>
    <row r="379" spans="1:17" x14ac:dyDescent="0.2">
      <c r="A379" s="151"/>
      <c r="B379" s="89" t="s">
        <v>118</v>
      </c>
      <c r="C379" s="129"/>
      <c r="D379" s="129">
        <v>5</v>
      </c>
      <c r="E379" s="129">
        <v>5</v>
      </c>
      <c r="F379" s="129">
        <v>1</v>
      </c>
      <c r="G379" s="129">
        <v>3.5</v>
      </c>
      <c r="H379" s="129">
        <v>0.5</v>
      </c>
      <c r="I379" s="102">
        <v>32.5</v>
      </c>
      <c r="J379" s="2"/>
    </row>
    <row r="380" spans="1:17" x14ac:dyDescent="0.2">
      <c r="A380" s="151"/>
      <c r="B380" s="89" t="s">
        <v>86</v>
      </c>
      <c r="C380" s="129"/>
      <c r="D380" s="129">
        <v>2</v>
      </c>
      <c r="E380" s="129">
        <v>2</v>
      </c>
      <c r="F380" s="129"/>
      <c r="G380" s="129">
        <v>1.98</v>
      </c>
      <c r="H380" s="129"/>
      <c r="I380" s="102">
        <v>17.98</v>
      </c>
      <c r="J380" s="2"/>
    </row>
    <row r="381" spans="1:17" ht="19.5" thickBot="1" x14ac:dyDescent="0.25">
      <c r="A381" s="152"/>
      <c r="B381" s="122" t="s">
        <v>119</v>
      </c>
      <c r="C381" s="132"/>
      <c r="D381" s="132">
        <v>2</v>
      </c>
      <c r="E381" s="132">
        <v>1.2</v>
      </c>
      <c r="F381" s="132">
        <v>0.01</v>
      </c>
      <c r="G381" s="132">
        <v>0</v>
      </c>
      <c r="H381" s="132">
        <v>0.11</v>
      </c>
      <c r="I381" s="115">
        <v>0.37</v>
      </c>
      <c r="J381" s="2"/>
    </row>
    <row r="382" spans="1:17" ht="19.5" thickBot="1" x14ac:dyDescent="0.25">
      <c r="A382" s="98">
        <v>2</v>
      </c>
      <c r="B382" s="7" t="s">
        <v>120</v>
      </c>
      <c r="C382" s="135">
        <v>200</v>
      </c>
      <c r="D382" s="135">
        <f>SUM(D383:D392)</f>
        <v>199.6</v>
      </c>
      <c r="E382" s="135">
        <f t="shared" ref="E382:I382" si="64">SUM(E383:E392)</f>
        <v>167.3</v>
      </c>
      <c r="F382" s="135">
        <f t="shared" si="64"/>
        <v>8.36</v>
      </c>
      <c r="G382" s="135">
        <f t="shared" si="64"/>
        <v>6.3900000000000006</v>
      </c>
      <c r="H382" s="135">
        <f t="shared" si="64"/>
        <v>24.65</v>
      </c>
      <c r="I382" s="135">
        <f t="shared" si="64"/>
        <v>159.32999999999998</v>
      </c>
      <c r="J382" s="2"/>
    </row>
    <row r="383" spans="1:17" x14ac:dyDescent="0.2">
      <c r="A383" s="111"/>
      <c r="B383" s="10" t="s">
        <v>18</v>
      </c>
      <c r="C383" s="136"/>
      <c r="D383" s="136">
        <v>100</v>
      </c>
      <c r="E383" s="136">
        <v>72</v>
      </c>
      <c r="F383" s="136">
        <v>1.44</v>
      </c>
      <c r="G383" s="136">
        <v>7.0000000000000007E-2</v>
      </c>
      <c r="H383" s="136">
        <v>13.68</v>
      </c>
      <c r="I383" s="12">
        <v>57.6</v>
      </c>
      <c r="J383" s="2"/>
    </row>
    <row r="384" spans="1:17" x14ac:dyDescent="0.2">
      <c r="A384" s="111"/>
      <c r="B384" s="128" t="s">
        <v>121</v>
      </c>
      <c r="C384" s="129"/>
      <c r="D384" s="129">
        <v>50</v>
      </c>
      <c r="E384" s="129">
        <v>50</v>
      </c>
      <c r="F384" s="129">
        <v>5</v>
      </c>
      <c r="G384" s="129">
        <v>0.1</v>
      </c>
      <c r="H384" s="129">
        <v>1.5</v>
      </c>
      <c r="I384" s="130">
        <v>6</v>
      </c>
      <c r="J384" s="2"/>
    </row>
    <row r="385" spans="1:19" x14ac:dyDescent="0.2">
      <c r="A385" s="111"/>
      <c r="B385" s="128" t="s">
        <v>17</v>
      </c>
      <c r="C385" s="129"/>
      <c r="D385" s="129">
        <v>10</v>
      </c>
      <c r="E385" s="129">
        <v>8</v>
      </c>
      <c r="F385" s="129">
        <v>0.1</v>
      </c>
      <c r="G385" s="129">
        <v>0.01</v>
      </c>
      <c r="H385" s="129">
        <v>0.56000000000000005</v>
      </c>
      <c r="I385" s="130">
        <v>3.28</v>
      </c>
      <c r="J385" s="2"/>
    </row>
    <row r="386" spans="1:19" x14ac:dyDescent="0.2">
      <c r="A386" s="111"/>
      <c r="B386" s="128" t="s">
        <v>19</v>
      </c>
      <c r="C386" s="129"/>
      <c r="D386" s="129">
        <v>10</v>
      </c>
      <c r="E386" s="129">
        <v>8.4</v>
      </c>
      <c r="F386" s="129">
        <v>0.14000000000000001</v>
      </c>
      <c r="G386" s="129"/>
      <c r="H386" s="129">
        <v>0.8</v>
      </c>
      <c r="I386" s="130">
        <v>3.53</v>
      </c>
      <c r="J386" s="2"/>
    </row>
    <row r="387" spans="1:19" x14ac:dyDescent="0.2">
      <c r="A387" s="111"/>
      <c r="B387" s="128" t="s">
        <v>65</v>
      </c>
      <c r="C387" s="129"/>
      <c r="D387" s="129">
        <v>5</v>
      </c>
      <c r="E387" s="129">
        <v>5</v>
      </c>
      <c r="F387" s="129">
        <v>0.05</v>
      </c>
      <c r="G387" s="129">
        <v>0.02</v>
      </c>
      <c r="H387" s="129">
        <v>0.15</v>
      </c>
      <c r="I387" s="130">
        <v>0.95</v>
      </c>
      <c r="J387" s="2"/>
    </row>
    <row r="388" spans="1:19" x14ac:dyDescent="0.2">
      <c r="A388" s="111"/>
      <c r="B388" s="128" t="s">
        <v>122</v>
      </c>
      <c r="C388" s="129"/>
      <c r="D388" s="129">
        <v>10</v>
      </c>
      <c r="E388" s="129">
        <v>9.9</v>
      </c>
      <c r="F388" s="129">
        <v>0.99</v>
      </c>
      <c r="G388" s="129">
        <v>0.13</v>
      </c>
      <c r="H388" s="129">
        <v>6.53</v>
      </c>
      <c r="I388" s="130">
        <v>32.08</v>
      </c>
      <c r="J388" s="2"/>
    </row>
    <row r="389" spans="1:19" x14ac:dyDescent="0.2">
      <c r="A389" s="111"/>
      <c r="B389" s="128" t="s">
        <v>61</v>
      </c>
      <c r="C389" s="129"/>
      <c r="D389" s="129">
        <v>5</v>
      </c>
      <c r="E389" s="129">
        <v>5</v>
      </c>
      <c r="F389" s="129"/>
      <c r="G389" s="129">
        <v>4.95</v>
      </c>
      <c r="H389" s="129"/>
      <c r="I389" s="130">
        <v>44.95</v>
      </c>
      <c r="J389" s="2"/>
      <c r="R389" s="6"/>
      <c r="S389" s="6"/>
    </row>
    <row r="390" spans="1:19" x14ac:dyDescent="0.2">
      <c r="A390" s="111"/>
      <c r="B390" s="128" t="s">
        <v>187</v>
      </c>
      <c r="C390" s="129"/>
      <c r="D390" s="129">
        <v>5</v>
      </c>
      <c r="E390" s="129">
        <v>5</v>
      </c>
      <c r="F390" s="129">
        <v>0.14000000000000001</v>
      </c>
      <c r="G390" s="129">
        <v>1</v>
      </c>
      <c r="H390" s="129">
        <v>0.16</v>
      </c>
      <c r="I390" s="130">
        <v>10</v>
      </c>
      <c r="J390" s="2"/>
    </row>
    <row r="391" spans="1:19" x14ac:dyDescent="0.2">
      <c r="A391" s="111"/>
      <c r="B391" s="128" t="s">
        <v>20</v>
      </c>
      <c r="C391" s="129"/>
      <c r="D391" s="129">
        <v>3</v>
      </c>
      <c r="E391" s="129">
        <v>2.4</v>
      </c>
      <c r="F391" s="129">
        <v>0.5</v>
      </c>
      <c r="G391" s="129">
        <v>0.11</v>
      </c>
      <c r="H391" s="129">
        <v>1.27</v>
      </c>
      <c r="I391" s="130">
        <v>0.94</v>
      </c>
      <c r="J391" s="2"/>
    </row>
    <row r="392" spans="1:19" ht="19.5" thickBot="1" x14ac:dyDescent="0.25">
      <c r="A392" s="112"/>
      <c r="B392" s="137" t="s">
        <v>29</v>
      </c>
      <c r="C392" s="138"/>
      <c r="D392" s="138">
        <v>1.6</v>
      </c>
      <c r="E392" s="138">
        <v>1.6</v>
      </c>
      <c r="F392" s="138"/>
      <c r="G392" s="138"/>
      <c r="H392" s="138"/>
      <c r="I392" s="131"/>
      <c r="J392" s="2"/>
    </row>
    <row r="393" spans="1:19" ht="19.5" thickBot="1" x14ac:dyDescent="0.25">
      <c r="A393" s="113">
        <v>3</v>
      </c>
      <c r="B393" s="264" t="s">
        <v>226</v>
      </c>
      <c r="C393" s="135" t="s">
        <v>217</v>
      </c>
      <c r="D393" s="135">
        <f t="shared" ref="D393:I393" si="65">SUM(D394:D398)</f>
        <v>260</v>
      </c>
      <c r="E393" s="135">
        <f t="shared" si="65"/>
        <v>201.4</v>
      </c>
      <c r="F393" s="135">
        <f t="shared" si="65"/>
        <v>10.489999999999998</v>
      </c>
      <c r="G393" s="135">
        <f t="shared" si="65"/>
        <v>7.91</v>
      </c>
      <c r="H393" s="135">
        <f t="shared" si="65"/>
        <v>27.970000000000002</v>
      </c>
      <c r="I393" s="135">
        <f t="shared" si="65"/>
        <v>207.39000000000001</v>
      </c>
      <c r="J393" s="2"/>
    </row>
    <row r="394" spans="1:19" x14ac:dyDescent="0.2">
      <c r="A394" s="111"/>
      <c r="B394" s="89" t="s">
        <v>42</v>
      </c>
      <c r="C394" s="136"/>
      <c r="D394" s="136">
        <v>60</v>
      </c>
      <c r="E394" s="136">
        <v>52.2</v>
      </c>
      <c r="F394" s="136">
        <v>6.79</v>
      </c>
      <c r="G394" s="136">
        <v>5.22</v>
      </c>
      <c r="H394" s="136">
        <v>0.52</v>
      </c>
      <c r="I394" s="12">
        <v>74.650000000000006</v>
      </c>
      <c r="J394" s="2"/>
    </row>
    <row r="395" spans="1:19" x14ac:dyDescent="0.2">
      <c r="A395" s="111"/>
      <c r="B395" s="89" t="s">
        <v>18</v>
      </c>
      <c r="C395" s="136"/>
      <c r="D395" s="136">
        <v>180</v>
      </c>
      <c r="E395" s="136">
        <v>129.6</v>
      </c>
      <c r="F395" s="136">
        <v>2.59</v>
      </c>
      <c r="G395" s="136">
        <v>0.13</v>
      </c>
      <c r="H395" s="136">
        <v>24.62</v>
      </c>
      <c r="I395" s="12">
        <v>103.68</v>
      </c>
      <c r="J395" s="2"/>
    </row>
    <row r="396" spans="1:19" x14ac:dyDescent="0.2">
      <c r="A396" s="111"/>
      <c r="B396" s="89" t="s">
        <v>216</v>
      </c>
      <c r="C396" s="136"/>
      <c r="D396" s="136">
        <v>15</v>
      </c>
      <c r="E396" s="136">
        <v>15</v>
      </c>
      <c r="F396" s="136">
        <v>0.75</v>
      </c>
      <c r="G396" s="136">
        <v>0.03</v>
      </c>
      <c r="H396" s="136">
        <v>1.95</v>
      </c>
      <c r="I396" s="12">
        <v>6</v>
      </c>
      <c r="J396" s="2"/>
    </row>
    <row r="397" spans="1:19" x14ac:dyDescent="0.2">
      <c r="A397" s="111"/>
      <c r="B397" s="128" t="s">
        <v>20</v>
      </c>
      <c r="C397" s="129"/>
      <c r="D397" s="129">
        <v>2</v>
      </c>
      <c r="E397" s="129">
        <v>1.6</v>
      </c>
      <c r="F397" s="129">
        <v>0.34</v>
      </c>
      <c r="G397" s="129">
        <v>7.0000000000000007E-2</v>
      </c>
      <c r="H397" s="129">
        <v>0.85</v>
      </c>
      <c r="I397" s="130">
        <v>0.62</v>
      </c>
      <c r="J397" s="2"/>
    </row>
    <row r="398" spans="1:19" ht="19.5" thickBot="1" x14ac:dyDescent="0.25">
      <c r="A398" s="112"/>
      <c r="B398" s="134" t="s">
        <v>283</v>
      </c>
      <c r="C398" s="129"/>
      <c r="D398" s="129">
        <v>3</v>
      </c>
      <c r="E398" s="129">
        <v>3</v>
      </c>
      <c r="F398" s="129">
        <v>0.02</v>
      </c>
      <c r="G398" s="129">
        <v>2.46</v>
      </c>
      <c r="H398" s="129">
        <v>0.03</v>
      </c>
      <c r="I398" s="130">
        <v>22.44</v>
      </c>
      <c r="J398" s="2"/>
    </row>
    <row r="399" spans="1:19" ht="19.5" thickBot="1" x14ac:dyDescent="0.35">
      <c r="A399" s="46">
        <v>4</v>
      </c>
      <c r="B399" s="246" t="s">
        <v>204</v>
      </c>
      <c r="C399" s="90">
        <v>150</v>
      </c>
      <c r="D399" s="135">
        <v>150</v>
      </c>
      <c r="E399" s="135">
        <v>150</v>
      </c>
      <c r="F399" s="135">
        <v>0.3</v>
      </c>
      <c r="G399" s="135"/>
      <c r="H399" s="135">
        <v>16.5</v>
      </c>
      <c r="I399" s="32">
        <v>69</v>
      </c>
      <c r="J399" s="2"/>
    </row>
    <row r="400" spans="1:19" ht="19.5" thickBot="1" x14ac:dyDescent="0.25">
      <c r="A400" s="29">
        <v>5</v>
      </c>
      <c r="B400" s="30" t="s">
        <v>22</v>
      </c>
      <c r="C400" s="135">
        <v>40</v>
      </c>
      <c r="D400" s="135">
        <v>40</v>
      </c>
      <c r="E400" s="135">
        <v>40</v>
      </c>
      <c r="F400" s="135">
        <v>3.6</v>
      </c>
      <c r="G400" s="135">
        <v>1.1200000000000001</v>
      </c>
      <c r="H400" s="135">
        <v>19.2</v>
      </c>
      <c r="I400" s="32">
        <v>103.2</v>
      </c>
      <c r="J400" s="2"/>
    </row>
    <row r="401" spans="1:19" ht="19.5" thickBot="1" x14ac:dyDescent="0.25">
      <c r="A401" s="46"/>
      <c r="B401" s="145" t="s">
        <v>44</v>
      </c>
      <c r="C401" s="149"/>
      <c r="D401" s="149"/>
      <c r="E401" s="90"/>
      <c r="F401" s="135">
        <f t="shared" ref="F401:I401" si="66">SUM(F375+F382+F393+F399+F400)</f>
        <v>24.68</v>
      </c>
      <c r="G401" s="135">
        <f t="shared" si="66"/>
        <v>20.95</v>
      </c>
      <c r="H401" s="135">
        <f t="shared" si="66"/>
        <v>109.54</v>
      </c>
      <c r="I401" s="135">
        <f t="shared" si="66"/>
        <v>602.65</v>
      </c>
      <c r="J401" s="2"/>
    </row>
    <row r="402" spans="1:19" ht="19.5" thickBot="1" x14ac:dyDescent="0.25">
      <c r="A402" s="59"/>
      <c r="B402" s="60"/>
      <c r="C402" s="60"/>
      <c r="D402" s="60"/>
      <c r="E402" s="60"/>
      <c r="F402" s="60"/>
      <c r="G402" s="60"/>
      <c r="H402" s="60"/>
      <c r="I402" s="61"/>
      <c r="J402" s="2"/>
    </row>
    <row r="403" spans="1:19" ht="19.5" thickBot="1" x14ac:dyDescent="0.25">
      <c r="A403" s="393" t="s">
        <v>23</v>
      </c>
      <c r="B403" s="394"/>
      <c r="C403" s="394"/>
      <c r="D403" s="394"/>
      <c r="E403" s="394"/>
      <c r="F403" s="394"/>
      <c r="G403" s="394"/>
      <c r="H403" s="394"/>
      <c r="I403" s="395"/>
      <c r="J403" s="2"/>
    </row>
    <row r="404" spans="1:19" ht="19.5" thickBot="1" x14ac:dyDescent="0.25">
      <c r="A404" s="118">
        <v>1</v>
      </c>
      <c r="B404" s="7" t="s">
        <v>266</v>
      </c>
      <c r="C404" s="135">
        <v>180</v>
      </c>
      <c r="D404" s="135">
        <f t="shared" ref="D404:I404" si="67">SUM(D405:D411)</f>
        <v>171</v>
      </c>
      <c r="E404" s="135">
        <f t="shared" si="67"/>
        <v>169.39</v>
      </c>
      <c r="F404" s="135">
        <f t="shared" si="67"/>
        <v>23.1</v>
      </c>
      <c r="G404" s="135">
        <f t="shared" si="67"/>
        <v>14.590000000000002</v>
      </c>
      <c r="H404" s="135">
        <f t="shared" si="67"/>
        <v>35.35</v>
      </c>
      <c r="I404" s="135">
        <f t="shared" si="67"/>
        <v>424.88</v>
      </c>
      <c r="J404" s="2"/>
    </row>
    <row r="405" spans="1:19" s="6" customFormat="1" x14ac:dyDescent="0.2">
      <c r="A405" s="111"/>
      <c r="B405" s="10" t="s">
        <v>60</v>
      </c>
      <c r="C405" s="136"/>
      <c r="D405" s="136">
        <v>110</v>
      </c>
      <c r="E405" s="136">
        <v>110</v>
      </c>
      <c r="F405" s="136">
        <v>17.600000000000001</v>
      </c>
      <c r="G405" s="136">
        <v>9.9</v>
      </c>
      <c r="H405" s="136">
        <v>1.1000000000000001</v>
      </c>
      <c r="I405" s="12">
        <v>221.1</v>
      </c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1:19" x14ac:dyDescent="0.2">
      <c r="A406" s="111"/>
      <c r="B406" s="128" t="s">
        <v>36</v>
      </c>
      <c r="C406" s="129"/>
      <c r="D406" s="129">
        <v>30</v>
      </c>
      <c r="E406" s="129">
        <v>30</v>
      </c>
      <c r="F406" s="129">
        <v>3</v>
      </c>
      <c r="G406" s="129">
        <v>0.3</v>
      </c>
      <c r="H406" s="129">
        <v>21.9</v>
      </c>
      <c r="I406" s="130">
        <v>107.4</v>
      </c>
      <c r="J406" s="2"/>
    </row>
    <row r="407" spans="1:19" x14ac:dyDescent="0.2">
      <c r="A407" s="111"/>
      <c r="B407" s="128" t="s">
        <v>214</v>
      </c>
      <c r="C407" s="129"/>
      <c r="D407" s="129">
        <v>10</v>
      </c>
      <c r="E407" s="129">
        <v>9.9499999999999993</v>
      </c>
      <c r="F407" s="129">
        <v>1.1200000000000001</v>
      </c>
      <c r="G407" s="129">
        <v>7.0000000000000007E-2</v>
      </c>
      <c r="H407" s="129">
        <v>7.26</v>
      </c>
      <c r="I407" s="130">
        <v>34.130000000000003</v>
      </c>
      <c r="J407" s="2"/>
    </row>
    <row r="408" spans="1:19" x14ac:dyDescent="0.2">
      <c r="A408" s="111"/>
      <c r="B408" s="89" t="s">
        <v>42</v>
      </c>
      <c r="C408" s="129"/>
      <c r="D408" s="129">
        <v>12</v>
      </c>
      <c r="E408" s="129">
        <v>10.44</v>
      </c>
      <c r="F408" s="129">
        <v>1.36</v>
      </c>
      <c r="G408" s="129">
        <v>1.04</v>
      </c>
      <c r="H408" s="129">
        <v>0.1</v>
      </c>
      <c r="I408" s="130">
        <v>14.93</v>
      </c>
      <c r="J408" s="2"/>
    </row>
    <row r="409" spans="1:19" x14ac:dyDescent="0.2">
      <c r="A409" s="111"/>
      <c r="B409" s="128" t="s">
        <v>7</v>
      </c>
      <c r="C409" s="129"/>
      <c r="D409" s="129">
        <v>5</v>
      </c>
      <c r="E409" s="129">
        <v>5</v>
      </c>
      <c r="F409" s="129"/>
      <c r="G409" s="129"/>
      <c r="H409" s="129">
        <v>4.95</v>
      </c>
      <c r="I409" s="130">
        <v>17.399999999999999</v>
      </c>
      <c r="J409" s="2"/>
    </row>
    <row r="410" spans="1:19" x14ac:dyDescent="0.2">
      <c r="A410" s="111"/>
      <c r="B410" s="128" t="s">
        <v>283</v>
      </c>
      <c r="C410" s="129"/>
      <c r="D410" s="129">
        <v>4</v>
      </c>
      <c r="E410" s="129">
        <v>4</v>
      </c>
      <c r="F410" s="129">
        <v>0.02</v>
      </c>
      <c r="G410" s="129">
        <v>3.28</v>
      </c>
      <c r="H410" s="129">
        <v>0.04</v>
      </c>
      <c r="I410" s="130">
        <v>29.92</v>
      </c>
      <c r="J410" s="2"/>
    </row>
    <row r="411" spans="1:19" ht="19.5" thickBot="1" x14ac:dyDescent="0.25">
      <c r="A411" s="112"/>
      <c r="B411" s="137"/>
      <c r="C411" s="138"/>
      <c r="D411" s="138"/>
      <c r="E411" s="138"/>
      <c r="F411" s="138"/>
      <c r="G411" s="138"/>
      <c r="H411" s="138"/>
      <c r="I411" s="131"/>
      <c r="J411" s="2"/>
    </row>
    <row r="412" spans="1:19" ht="19.5" thickBot="1" x14ac:dyDescent="0.25">
      <c r="A412" s="46">
        <v>2</v>
      </c>
      <c r="B412" s="121" t="s">
        <v>126</v>
      </c>
      <c r="C412" s="90">
        <v>200</v>
      </c>
      <c r="D412" s="135">
        <v>200</v>
      </c>
      <c r="E412" s="135">
        <v>200</v>
      </c>
      <c r="F412" s="135">
        <v>6</v>
      </c>
      <c r="G412" s="135">
        <v>4</v>
      </c>
      <c r="H412" s="135">
        <v>10</v>
      </c>
      <c r="I412" s="9">
        <v>104</v>
      </c>
      <c r="J412" s="2"/>
    </row>
    <row r="413" spans="1:19" ht="19.5" thickBot="1" x14ac:dyDescent="0.25">
      <c r="A413" s="160"/>
      <c r="B413" s="116" t="s">
        <v>192</v>
      </c>
      <c r="C413" s="189">
        <v>200</v>
      </c>
      <c r="D413" s="189">
        <v>200</v>
      </c>
      <c r="E413" s="189">
        <v>200</v>
      </c>
      <c r="F413" s="189">
        <v>6</v>
      </c>
      <c r="G413" s="189">
        <v>4</v>
      </c>
      <c r="H413" s="189">
        <v>10</v>
      </c>
      <c r="I413" s="190">
        <v>104</v>
      </c>
      <c r="J413" s="2"/>
    </row>
    <row r="414" spans="1:19" ht="19.5" thickBot="1" x14ac:dyDescent="0.25">
      <c r="A414" s="153"/>
      <c r="B414" s="323" t="s">
        <v>45</v>
      </c>
      <c r="C414" s="126"/>
      <c r="D414" s="126"/>
      <c r="E414" s="126"/>
      <c r="F414" s="135">
        <f t="shared" ref="F414:H414" si="68">F404+F412</f>
        <v>29.1</v>
      </c>
      <c r="G414" s="135">
        <f t="shared" si="68"/>
        <v>18.590000000000003</v>
      </c>
      <c r="H414" s="135">
        <f t="shared" si="68"/>
        <v>45.35</v>
      </c>
      <c r="I414" s="9">
        <f>I404+I412</f>
        <v>528.88</v>
      </c>
      <c r="J414" s="2"/>
    </row>
    <row r="415" spans="1:19" ht="19.5" thickBot="1" x14ac:dyDescent="0.25">
      <c r="A415" s="154"/>
      <c r="B415" s="155" t="s">
        <v>123</v>
      </c>
      <c r="C415" s="156"/>
      <c r="D415" s="156"/>
      <c r="E415" s="156"/>
      <c r="F415" s="303">
        <f>SUM(F369+F372+F401+F414)</f>
        <v>66.78</v>
      </c>
      <c r="G415" s="304">
        <f>SUM(G369+G372+G401+G414)</f>
        <v>56.13</v>
      </c>
      <c r="H415" s="304">
        <f>SUM(H369+H372+H401+H414)</f>
        <v>229.76</v>
      </c>
      <c r="I415" s="376">
        <f>SUM(I369+I372+I401+I414)</f>
        <v>1636.58</v>
      </c>
      <c r="J415" s="2"/>
    </row>
    <row r="416" spans="1:19" ht="19.5" thickBot="1" x14ac:dyDescent="0.25">
      <c r="A416" s="157"/>
      <c r="B416" s="158"/>
      <c r="C416" s="158"/>
      <c r="D416" s="158"/>
      <c r="E416" s="158"/>
      <c r="F416" s="158"/>
      <c r="G416" s="158"/>
      <c r="H416" s="158"/>
      <c r="I416" s="159"/>
      <c r="J416" s="2"/>
    </row>
    <row r="417" spans="1:10" x14ac:dyDescent="0.2">
      <c r="A417" s="420" t="s">
        <v>124</v>
      </c>
      <c r="B417" s="421"/>
      <c r="C417" s="421"/>
      <c r="D417" s="421"/>
      <c r="E417" s="421"/>
      <c r="F417" s="421"/>
      <c r="G417" s="421"/>
      <c r="H417" s="421"/>
      <c r="I417" s="424"/>
      <c r="J417" s="2"/>
    </row>
    <row r="418" spans="1:10" ht="19.5" thickBot="1" x14ac:dyDescent="0.25">
      <c r="A418" s="417" t="s">
        <v>11</v>
      </c>
      <c r="B418" s="418"/>
      <c r="C418" s="418"/>
      <c r="D418" s="418"/>
      <c r="E418" s="418"/>
      <c r="F418" s="418"/>
      <c r="G418" s="418"/>
      <c r="H418" s="418"/>
      <c r="I418" s="419"/>
      <c r="J418" s="2"/>
    </row>
    <row r="419" spans="1:10" ht="19.5" thickBot="1" x14ac:dyDescent="0.25">
      <c r="A419" s="118">
        <v>1</v>
      </c>
      <c r="B419" s="7" t="s">
        <v>212</v>
      </c>
      <c r="C419" s="135">
        <v>200</v>
      </c>
      <c r="D419" s="135">
        <f t="shared" ref="D419:I419" si="69">SUM(D420:D423)</f>
        <v>228</v>
      </c>
      <c r="E419" s="135">
        <f t="shared" si="69"/>
        <v>227.8</v>
      </c>
      <c r="F419" s="135">
        <f t="shared" si="69"/>
        <v>8.1999999999999993</v>
      </c>
      <c r="G419" s="135">
        <f t="shared" si="69"/>
        <v>7.29</v>
      </c>
      <c r="H419" s="135">
        <f t="shared" si="69"/>
        <v>29.43</v>
      </c>
      <c r="I419" s="135">
        <f t="shared" si="69"/>
        <v>218.68</v>
      </c>
      <c r="J419" s="2"/>
    </row>
    <row r="420" spans="1:10" x14ac:dyDescent="0.2">
      <c r="A420" s="111"/>
      <c r="B420" s="10" t="s">
        <v>125</v>
      </c>
      <c r="C420" s="136"/>
      <c r="D420" s="136">
        <v>20</v>
      </c>
      <c r="E420" s="136">
        <v>19.8</v>
      </c>
      <c r="F420" s="136">
        <v>2.1800000000000002</v>
      </c>
      <c r="G420" s="136">
        <v>0.83</v>
      </c>
      <c r="H420" s="136">
        <v>14.45</v>
      </c>
      <c r="I420" s="12">
        <v>74.84</v>
      </c>
      <c r="J420" s="2"/>
    </row>
    <row r="421" spans="1:10" x14ac:dyDescent="0.2">
      <c r="A421" s="111"/>
      <c r="B421" s="39" t="s">
        <v>192</v>
      </c>
      <c r="C421" s="129"/>
      <c r="D421" s="129">
        <v>200</v>
      </c>
      <c r="E421" s="129">
        <v>200</v>
      </c>
      <c r="F421" s="129">
        <v>6</v>
      </c>
      <c r="G421" s="129">
        <v>4</v>
      </c>
      <c r="H421" s="129">
        <v>10</v>
      </c>
      <c r="I421" s="130">
        <v>104</v>
      </c>
      <c r="J421" s="2"/>
    </row>
    <row r="422" spans="1:10" x14ac:dyDescent="0.2">
      <c r="A422" s="111"/>
      <c r="B422" s="128" t="s">
        <v>283</v>
      </c>
      <c r="C422" s="129"/>
      <c r="D422" s="129">
        <v>3</v>
      </c>
      <c r="E422" s="129">
        <v>3</v>
      </c>
      <c r="F422" s="129">
        <v>0.02</v>
      </c>
      <c r="G422" s="129">
        <v>2.46</v>
      </c>
      <c r="H422" s="129">
        <v>0.03</v>
      </c>
      <c r="I422" s="130">
        <v>22.44</v>
      </c>
      <c r="J422" s="2"/>
    </row>
    <row r="423" spans="1:10" ht="18.75" customHeight="1" thickBot="1" x14ac:dyDescent="0.25">
      <c r="A423" s="111"/>
      <c r="B423" s="134" t="s">
        <v>7</v>
      </c>
      <c r="C423" s="132"/>
      <c r="D423" s="132">
        <v>5</v>
      </c>
      <c r="E423" s="132">
        <v>5</v>
      </c>
      <c r="F423" s="132"/>
      <c r="G423" s="132"/>
      <c r="H423" s="132">
        <v>4.95</v>
      </c>
      <c r="I423" s="133">
        <v>17.399999999999999</v>
      </c>
      <c r="J423" s="2"/>
    </row>
    <row r="424" spans="1:10" ht="19.5" thickBot="1" x14ac:dyDescent="0.25">
      <c r="A424" s="100">
        <v>2</v>
      </c>
      <c r="B424" s="126" t="s">
        <v>72</v>
      </c>
      <c r="C424" s="253">
        <v>200</v>
      </c>
      <c r="D424" s="67">
        <v>200</v>
      </c>
      <c r="E424" s="67">
        <f>E425+E426</f>
        <v>7.2</v>
      </c>
      <c r="F424" s="67">
        <f t="shared" ref="F424:I424" si="70">F425+F426</f>
        <v>0</v>
      </c>
      <c r="G424" s="67">
        <f t="shared" si="70"/>
        <v>0</v>
      </c>
      <c r="H424" s="67">
        <f t="shared" si="70"/>
        <v>6.93</v>
      </c>
      <c r="I424" s="67">
        <f t="shared" si="70"/>
        <v>24.36</v>
      </c>
      <c r="J424" s="2"/>
    </row>
    <row r="425" spans="1:10" x14ac:dyDescent="0.2">
      <c r="A425" s="325"/>
      <c r="B425" s="353" t="s">
        <v>13</v>
      </c>
      <c r="C425" s="161"/>
      <c r="D425" s="189">
        <v>0.2</v>
      </c>
      <c r="E425" s="189">
        <v>0.2</v>
      </c>
      <c r="F425" s="189"/>
      <c r="G425" s="189"/>
      <c r="H425" s="189"/>
      <c r="I425" s="194"/>
      <c r="J425" s="2"/>
    </row>
    <row r="426" spans="1:10" ht="19.5" thickBot="1" x14ac:dyDescent="0.25">
      <c r="A426" s="326"/>
      <c r="B426" s="241" t="s">
        <v>7</v>
      </c>
      <c r="C426" s="150"/>
      <c r="D426" s="138">
        <v>7</v>
      </c>
      <c r="E426" s="138">
        <v>7</v>
      </c>
      <c r="F426" s="138"/>
      <c r="G426" s="138"/>
      <c r="H426" s="138">
        <v>6.93</v>
      </c>
      <c r="I426" s="131">
        <v>24.36</v>
      </c>
      <c r="J426" s="2"/>
    </row>
    <row r="427" spans="1:10" ht="19.5" thickBot="1" x14ac:dyDescent="0.25">
      <c r="A427" s="118">
        <v>3</v>
      </c>
      <c r="B427" s="7" t="s">
        <v>178</v>
      </c>
      <c r="C427" s="135" t="s">
        <v>127</v>
      </c>
      <c r="D427" s="135">
        <f>D428+D429+D430</f>
        <v>65</v>
      </c>
      <c r="E427" s="135">
        <f t="shared" ref="E427:I427" si="71">E428+E429+E430</f>
        <v>65</v>
      </c>
      <c r="F427" s="135">
        <f t="shared" si="71"/>
        <v>3.4000000000000004</v>
      </c>
      <c r="G427" s="135">
        <f t="shared" si="71"/>
        <v>8.68</v>
      </c>
      <c r="H427" s="135">
        <f t="shared" si="71"/>
        <v>27.99</v>
      </c>
      <c r="I427" s="135">
        <f t="shared" si="71"/>
        <v>221.64999999999998</v>
      </c>
      <c r="J427" s="2"/>
    </row>
    <row r="428" spans="1:10" x14ac:dyDescent="0.2">
      <c r="A428" s="215"/>
      <c r="B428" s="240" t="s">
        <v>40</v>
      </c>
      <c r="C428" s="189"/>
      <c r="D428" s="189">
        <v>40</v>
      </c>
      <c r="E428" s="189">
        <v>40</v>
      </c>
      <c r="F428" s="189">
        <v>3.24</v>
      </c>
      <c r="G428" s="189">
        <v>0.48</v>
      </c>
      <c r="H428" s="189">
        <v>19.2</v>
      </c>
      <c r="I428" s="194">
        <v>106.8</v>
      </c>
      <c r="J428" s="2"/>
    </row>
    <row r="429" spans="1:10" x14ac:dyDescent="0.2">
      <c r="A429" s="215"/>
      <c r="B429" s="175" t="s">
        <v>283</v>
      </c>
      <c r="C429" s="70"/>
      <c r="D429" s="129">
        <v>10</v>
      </c>
      <c r="E429" s="129">
        <v>10</v>
      </c>
      <c r="F429" s="129">
        <v>0.06</v>
      </c>
      <c r="G429" s="129">
        <v>8.1999999999999993</v>
      </c>
      <c r="H429" s="129">
        <v>0.09</v>
      </c>
      <c r="I429" s="130">
        <v>74.8</v>
      </c>
      <c r="J429" s="2"/>
    </row>
    <row r="430" spans="1:10" ht="19.5" thickBot="1" x14ac:dyDescent="0.25">
      <c r="A430" s="216"/>
      <c r="B430" s="250" t="s">
        <v>128</v>
      </c>
      <c r="C430" s="138"/>
      <c r="D430" s="138">
        <v>15</v>
      </c>
      <c r="E430" s="138">
        <v>15</v>
      </c>
      <c r="F430" s="138">
        <v>0.1</v>
      </c>
      <c r="G430" s="138"/>
      <c r="H430" s="138">
        <v>8.6999999999999993</v>
      </c>
      <c r="I430" s="221">
        <v>40.049999999999997</v>
      </c>
      <c r="J430" s="2"/>
    </row>
    <row r="431" spans="1:10" ht="19.5" thickBot="1" x14ac:dyDescent="0.25">
      <c r="A431" s="46"/>
      <c r="B431" s="172" t="s">
        <v>43</v>
      </c>
      <c r="C431" s="162"/>
      <c r="D431" s="162"/>
      <c r="E431" s="162"/>
      <c r="F431" s="148">
        <f>SUM(F419+F424+F427)</f>
        <v>11.6</v>
      </c>
      <c r="G431" s="277">
        <f t="shared" ref="G431:I431" si="72">SUM(G419+G424+G427)</f>
        <v>15.969999999999999</v>
      </c>
      <c r="H431" s="277">
        <f t="shared" si="72"/>
        <v>64.349999999999994</v>
      </c>
      <c r="I431" s="277">
        <f t="shared" si="72"/>
        <v>464.69</v>
      </c>
      <c r="J431" s="2"/>
    </row>
    <row r="432" spans="1:10" ht="19.5" thickBot="1" x14ac:dyDescent="0.25">
      <c r="A432" s="59"/>
      <c r="B432" s="60"/>
      <c r="C432" s="60"/>
      <c r="D432" s="60"/>
      <c r="E432" s="60"/>
      <c r="F432" s="60"/>
      <c r="G432" s="60"/>
      <c r="H432" s="60"/>
      <c r="I432" s="61"/>
      <c r="J432" s="2"/>
    </row>
    <row r="433" spans="1:10" ht="19.5" thickBot="1" x14ac:dyDescent="0.25">
      <c r="A433" s="393" t="s">
        <v>14</v>
      </c>
      <c r="B433" s="394"/>
      <c r="C433" s="394"/>
      <c r="D433" s="394"/>
      <c r="E433" s="394"/>
      <c r="F433" s="394"/>
      <c r="G433" s="394"/>
      <c r="H433" s="394"/>
      <c r="I433" s="395"/>
      <c r="J433" s="2"/>
    </row>
    <row r="434" spans="1:10" ht="19.5" thickBot="1" x14ac:dyDescent="0.25">
      <c r="A434" s="29">
        <v>1</v>
      </c>
      <c r="B434" s="78" t="s">
        <v>267</v>
      </c>
      <c r="C434" s="31">
        <v>132</v>
      </c>
      <c r="D434" s="135">
        <v>150</v>
      </c>
      <c r="E434" s="135">
        <v>132</v>
      </c>
      <c r="F434" s="135">
        <v>0.53</v>
      </c>
      <c r="G434" s="135"/>
      <c r="H434" s="135">
        <v>14.92</v>
      </c>
      <c r="I434" s="32">
        <v>62.04</v>
      </c>
      <c r="J434" s="2"/>
    </row>
    <row r="435" spans="1:10" ht="19.5" thickBot="1" x14ac:dyDescent="0.25">
      <c r="A435" s="59"/>
      <c r="B435" s="60"/>
      <c r="C435" s="60"/>
      <c r="D435" s="60"/>
      <c r="E435" s="60"/>
      <c r="F435" s="60"/>
      <c r="G435" s="60"/>
      <c r="H435" s="60"/>
      <c r="I435" s="61"/>
      <c r="J435" s="2"/>
    </row>
    <row r="436" spans="1:10" ht="19.5" thickBot="1" x14ac:dyDescent="0.25">
      <c r="A436" s="401" t="s">
        <v>15</v>
      </c>
      <c r="B436" s="402"/>
      <c r="C436" s="402"/>
      <c r="D436" s="402"/>
      <c r="E436" s="402"/>
      <c r="F436" s="402"/>
      <c r="G436" s="402"/>
      <c r="H436" s="402"/>
      <c r="I436" s="403"/>
      <c r="J436" s="2"/>
    </row>
    <row r="437" spans="1:10" ht="19.5" thickBot="1" x14ac:dyDescent="0.25">
      <c r="A437" s="29">
        <v>1</v>
      </c>
      <c r="B437" s="30" t="s">
        <v>268</v>
      </c>
      <c r="C437" s="164">
        <v>38</v>
      </c>
      <c r="D437" s="164">
        <v>50</v>
      </c>
      <c r="E437" s="249">
        <v>37.5</v>
      </c>
      <c r="F437" s="164">
        <v>0.38</v>
      </c>
      <c r="G437" s="164"/>
      <c r="H437" s="164">
        <v>2.25</v>
      </c>
      <c r="I437" s="165">
        <v>11.25</v>
      </c>
      <c r="J437" s="2"/>
    </row>
    <row r="438" spans="1:10" ht="19.5" thickBot="1" x14ac:dyDescent="0.25">
      <c r="A438" s="414">
        <v>2</v>
      </c>
      <c r="B438" s="7" t="s">
        <v>179</v>
      </c>
      <c r="C438" s="135">
        <v>200</v>
      </c>
      <c r="D438" s="135">
        <f>SUM(D439+D440+D441+D442+D443+D444+D445+D446+D447+D448+D449+D450)</f>
        <v>231.6</v>
      </c>
      <c r="E438" s="135">
        <f t="shared" ref="E438:I438" si="73">SUM(E439+E440+E441+E442+E443+E444+E445+E446+E447+E448+E449+E450)</f>
        <v>180.4</v>
      </c>
      <c r="F438" s="135">
        <f t="shared" si="73"/>
        <v>3.66</v>
      </c>
      <c r="G438" s="135">
        <f t="shared" si="73"/>
        <v>5.03</v>
      </c>
      <c r="H438" s="135">
        <f t="shared" si="73"/>
        <v>20.710000000000004</v>
      </c>
      <c r="I438" s="135">
        <f t="shared" si="73"/>
        <v>133.66</v>
      </c>
      <c r="J438" s="2"/>
    </row>
    <row r="439" spans="1:10" x14ac:dyDescent="0.2">
      <c r="A439" s="415"/>
      <c r="B439" s="166" t="s">
        <v>187</v>
      </c>
      <c r="C439" s="136"/>
      <c r="D439" s="136">
        <v>5</v>
      </c>
      <c r="E439" s="136">
        <v>5</v>
      </c>
      <c r="F439" s="136">
        <v>0.14000000000000001</v>
      </c>
      <c r="G439" s="136">
        <v>1</v>
      </c>
      <c r="H439" s="136">
        <v>0.16</v>
      </c>
      <c r="I439" s="12">
        <v>10</v>
      </c>
      <c r="J439" s="2"/>
    </row>
    <row r="440" spans="1:10" x14ac:dyDescent="0.2">
      <c r="A440" s="415"/>
      <c r="B440" s="92" t="s">
        <v>18</v>
      </c>
      <c r="C440" s="129"/>
      <c r="D440" s="129">
        <v>100</v>
      </c>
      <c r="E440" s="129">
        <v>72</v>
      </c>
      <c r="F440" s="129">
        <v>1.44</v>
      </c>
      <c r="G440" s="129">
        <v>7.0000000000000007E-2</v>
      </c>
      <c r="H440" s="129">
        <v>13.68</v>
      </c>
      <c r="I440" s="130">
        <v>57.6</v>
      </c>
      <c r="J440" s="2"/>
    </row>
    <row r="441" spans="1:10" x14ac:dyDescent="0.2">
      <c r="A441" s="415"/>
      <c r="B441" s="92" t="s">
        <v>17</v>
      </c>
      <c r="C441" s="129"/>
      <c r="D441" s="129">
        <v>10</v>
      </c>
      <c r="E441" s="129">
        <v>8</v>
      </c>
      <c r="F441" s="129">
        <v>0.1</v>
      </c>
      <c r="G441" s="129">
        <v>0.01</v>
      </c>
      <c r="H441" s="129">
        <v>0.56000000000000005</v>
      </c>
      <c r="I441" s="130">
        <v>3.28</v>
      </c>
      <c r="J441" s="2"/>
    </row>
    <row r="442" spans="1:10" x14ac:dyDescent="0.2">
      <c r="A442" s="415"/>
      <c r="B442" s="92" t="s">
        <v>19</v>
      </c>
      <c r="C442" s="129"/>
      <c r="D442" s="129">
        <v>10</v>
      </c>
      <c r="E442" s="129">
        <v>8.4</v>
      </c>
      <c r="F442" s="129">
        <v>0.14000000000000001</v>
      </c>
      <c r="G442" s="129"/>
      <c r="H442" s="129">
        <v>0.8</v>
      </c>
      <c r="I442" s="130">
        <v>3.53</v>
      </c>
      <c r="J442" s="2"/>
    </row>
    <row r="443" spans="1:10" x14ac:dyDescent="0.2">
      <c r="A443" s="415"/>
      <c r="B443" s="92" t="s">
        <v>129</v>
      </c>
      <c r="C443" s="129"/>
      <c r="D443" s="129">
        <v>70</v>
      </c>
      <c r="E443" s="129">
        <v>56</v>
      </c>
      <c r="F443" s="129">
        <v>1.1200000000000001</v>
      </c>
      <c r="G443" s="129"/>
      <c r="H443" s="129">
        <v>3.36</v>
      </c>
      <c r="I443" s="130">
        <v>19.04</v>
      </c>
      <c r="J443" s="2"/>
    </row>
    <row r="444" spans="1:10" x14ac:dyDescent="0.2">
      <c r="A444" s="415"/>
      <c r="B444" s="92" t="s">
        <v>130</v>
      </c>
      <c r="C444" s="129"/>
      <c r="D444" s="129">
        <v>10</v>
      </c>
      <c r="E444" s="129">
        <v>7</v>
      </c>
      <c r="F444" s="129">
        <v>0.05</v>
      </c>
      <c r="G444" s="129">
        <v>0.01</v>
      </c>
      <c r="H444" s="129">
        <v>0.21</v>
      </c>
      <c r="I444" s="130">
        <v>1.1200000000000001</v>
      </c>
      <c r="J444" s="2"/>
    </row>
    <row r="445" spans="1:10" x14ac:dyDescent="0.2">
      <c r="A445" s="415"/>
      <c r="B445" s="93" t="s">
        <v>20</v>
      </c>
      <c r="C445" s="129"/>
      <c r="D445" s="129">
        <v>3</v>
      </c>
      <c r="E445" s="129">
        <v>2.4</v>
      </c>
      <c r="F445" s="129">
        <v>0.5</v>
      </c>
      <c r="G445" s="129">
        <v>0.11</v>
      </c>
      <c r="H445" s="129">
        <v>1.27</v>
      </c>
      <c r="I445" s="130">
        <v>0.94</v>
      </c>
      <c r="J445" s="2"/>
    </row>
    <row r="446" spans="1:10" x14ac:dyDescent="0.2">
      <c r="A446" s="415"/>
      <c r="B446" s="92" t="s">
        <v>29</v>
      </c>
      <c r="C446" s="129"/>
      <c r="D446" s="129">
        <v>1.6</v>
      </c>
      <c r="E446" s="129">
        <v>1.6</v>
      </c>
      <c r="F446" s="129"/>
      <c r="G446" s="129"/>
      <c r="H446" s="129"/>
      <c r="I446" s="130"/>
      <c r="J446" s="2"/>
    </row>
    <row r="447" spans="1:10" x14ac:dyDescent="0.2">
      <c r="A447" s="415"/>
      <c r="B447" s="92" t="s">
        <v>61</v>
      </c>
      <c r="C447" s="129"/>
      <c r="D447" s="129">
        <v>3</v>
      </c>
      <c r="E447" s="129">
        <v>3</v>
      </c>
      <c r="F447" s="129"/>
      <c r="G447" s="129">
        <v>2.97</v>
      </c>
      <c r="H447" s="129"/>
      <c r="I447" s="130">
        <v>26.97</v>
      </c>
      <c r="J447" s="2"/>
    </row>
    <row r="448" spans="1:10" x14ac:dyDescent="0.2">
      <c r="A448" s="415"/>
      <c r="B448" s="128" t="s">
        <v>65</v>
      </c>
      <c r="C448" s="129"/>
      <c r="D448" s="129">
        <v>10</v>
      </c>
      <c r="E448" s="129">
        <v>10</v>
      </c>
      <c r="F448" s="129">
        <v>0.1</v>
      </c>
      <c r="G448" s="129">
        <v>0.04</v>
      </c>
      <c r="H448" s="129">
        <v>0.3</v>
      </c>
      <c r="I448" s="130">
        <v>1.9</v>
      </c>
      <c r="J448" s="2"/>
    </row>
    <row r="449" spans="1:10" x14ac:dyDescent="0.2">
      <c r="A449" s="415"/>
      <c r="B449" s="92" t="s">
        <v>283</v>
      </c>
      <c r="C449" s="129"/>
      <c r="D449" s="129">
        <v>1</v>
      </c>
      <c r="E449" s="129">
        <v>1</v>
      </c>
      <c r="F449" s="129">
        <v>0.01</v>
      </c>
      <c r="G449" s="129">
        <v>0.82</v>
      </c>
      <c r="H449" s="129">
        <v>0.01</v>
      </c>
      <c r="I449" s="130">
        <v>7.48</v>
      </c>
      <c r="J449" s="2"/>
    </row>
    <row r="450" spans="1:10" ht="19.5" thickBot="1" x14ac:dyDescent="0.25">
      <c r="A450" s="416"/>
      <c r="B450" s="167" t="s">
        <v>66</v>
      </c>
      <c r="C450" s="138"/>
      <c r="D450" s="138">
        <v>8</v>
      </c>
      <c r="E450" s="138">
        <v>6</v>
      </c>
      <c r="F450" s="138">
        <v>0.06</v>
      </c>
      <c r="G450" s="138"/>
      <c r="H450" s="138">
        <v>0.36</v>
      </c>
      <c r="I450" s="131">
        <v>1.8</v>
      </c>
      <c r="J450" s="2"/>
    </row>
    <row r="451" spans="1:10" ht="19.5" thickBot="1" x14ac:dyDescent="0.25">
      <c r="A451" s="143">
        <v>3</v>
      </c>
      <c r="B451" s="7" t="s">
        <v>131</v>
      </c>
      <c r="C451" s="135" t="s">
        <v>132</v>
      </c>
      <c r="D451" s="135">
        <f t="shared" ref="D451:I451" si="74">SUM(D452:D461)</f>
        <v>321</v>
      </c>
      <c r="E451" s="135">
        <f t="shared" si="74"/>
        <v>242.1</v>
      </c>
      <c r="F451" s="135">
        <f t="shared" si="74"/>
        <v>19.910000000000004</v>
      </c>
      <c r="G451" s="135">
        <f t="shared" si="74"/>
        <v>13.39</v>
      </c>
      <c r="H451" s="135">
        <f t="shared" si="74"/>
        <v>27.84</v>
      </c>
      <c r="I451" s="135">
        <f t="shared" si="74"/>
        <v>312.52</v>
      </c>
      <c r="J451" s="2"/>
    </row>
    <row r="452" spans="1:10" x14ac:dyDescent="0.2">
      <c r="A452" s="144"/>
      <c r="B452" s="10" t="s">
        <v>133</v>
      </c>
      <c r="C452" s="136"/>
      <c r="D452" s="136">
        <v>110</v>
      </c>
      <c r="E452" s="136">
        <v>82.5</v>
      </c>
      <c r="F452" s="136">
        <v>16.670000000000002</v>
      </c>
      <c r="G452" s="136">
        <v>5.78</v>
      </c>
      <c r="H452" s="136"/>
      <c r="I452" s="12">
        <v>123.75</v>
      </c>
      <c r="J452" s="2"/>
    </row>
    <row r="453" spans="1:10" x14ac:dyDescent="0.2">
      <c r="A453" s="144"/>
      <c r="B453" s="10" t="s">
        <v>19</v>
      </c>
      <c r="C453" s="136"/>
      <c r="D453" s="136">
        <v>5</v>
      </c>
      <c r="E453" s="136">
        <v>4.2</v>
      </c>
      <c r="F453" s="136">
        <v>7.0000000000000007E-2</v>
      </c>
      <c r="G453" s="136"/>
      <c r="H453" s="136">
        <v>0.4</v>
      </c>
      <c r="I453" s="12">
        <v>1.76</v>
      </c>
      <c r="J453" s="2"/>
    </row>
    <row r="454" spans="1:10" x14ac:dyDescent="0.2">
      <c r="A454" s="144"/>
      <c r="B454" s="10" t="s">
        <v>134</v>
      </c>
      <c r="C454" s="136"/>
      <c r="D454" s="136">
        <v>5</v>
      </c>
      <c r="E454" s="136">
        <v>5</v>
      </c>
      <c r="F454" s="136">
        <v>0.5</v>
      </c>
      <c r="G454" s="136">
        <v>0.05</v>
      </c>
      <c r="H454" s="136">
        <v>3.65</v>
      </c>
      <c r="I454" s="12">
        <v>17.899999999999999</v>
      </c>
      <c r="J454" s="2"/>
    </row>
    <row r="455" spans="1:10" x14ac:dyDescent="0.2">
      <c r="A455" s="144"/>
      <c r="B455" s="128" t="s">
        <v>18</v>
      </c>
      <c r="C455" s="129"/>
      <c r="D455" s="129">
        <v>160</v>
      </c>
      <c r="E455" s="129">
        <v>115</v>
      </c>
      <c r="F455" s="129">
        <v>2.2999999999999998</v>
      </c>
      <c r="G455" s="129">
        <v>0.12</v>
      </c>
      <c r="H455" s="129">
        <v>21.89</v>
      </c>
      <c r="I455" s="130">
        <v>92.16</v>
      </c>
      <c r="J455" s="2"/>
    </row>
    <row r="456" spans="1:10" x14ac:dyDescent="0.2">
      <c r="A456" s="144"/>
      <c r="B456" s="128" t="s">
        <v>17</v>
      </c>
      <c r="C456" s="129"/>
      <c r="D456" s="129">
        <v>10</v>
      </c>
      <c r="E456" s="129">
        <v>8</v>
      </c>
      <c r="F456" s="129">
        <v>0.1</v>
      </c>
      <c r="G456" s="129">
        <v>0.01</v>
      </c>
      <c r="H456" s="129">
        <v>0.56000000000000005</v>
      </c>
      <c r="I456" s="130">
        <v>3.28</v>
      </c>
      <c r="J456" s="2"/>
    </row>
    <row r="457" spans="1:10" x14ac:dyDescent="0.2">
      <c r="A457" s="144"/>
      <c r="B457" s="128" t="s">
        <v>88</v>
      </c>
      <c r="C457" s="129"/>
      <c r="D457" s="129">
        <v>10</v>
      </c>
      <c r="E457" s="129">
        <v>8.4</v>
      </c>
      <c r="F457" s="129">
        <v>0.14000000000000001</v>
      </c>
      <c r="G457" s="129"/>
      <c r="H457" s="129">
        <v>0.8</v>
      </c>
      <c r="I457" s="130">
        <v>3.53</v>
      </c>
      <c r="J457" s="2"/>
    </row>
    <row r="458" spans="1:10" x14ac:dyDescent="0.2">
      <c r="A458" s="144"/>
      <c r="B458" s="128" t="s">
        <v>65</v>
      </c>
      <c r="C458" s="129"/>
      <c r="D458" s="129">
        <v>5</v>
      </c>
      <c r="E458" s="129">
        <v>5</v>
      </c>
      <c r="F458" s="129">
        <v>0.05</v>
      </c>
      <c r="G458" s="129">
        <v>0.02</v>
      </c>
      <c r="H458" s="129">
        <v>0.15</v>
      </c>
      <c r="I458" s="130">
        <v>0.95</v>
      </c>
      <c r="J458" s="2"/>
    </row>
    <row r="459" spans="1:10" x14ac:dyDescent="0.2">
      <c r="A459" s="144"/>
      <c r="B459" s="128" t="s">
        <v>61</v>
      </c>
      <c r="C459" s="129"/>
      <c r="D459" s="129">
        <v>5</v>
      </c>
      <c r="E459" s="129">
        <v>5</v>
      </c>
      <c r="F459" s="129"/>
      <c r="G459" s="129">
        <v>4.95</v>
      </c>
      <c r="H459" s="129"/>
      <c r="I459" s="130">
        <v>44.95</v>
      </c>
      <c r="J459" s="2"/>
    </row>
    <row r="460" spans="1:10" x14ac:dyDescent="0.2">
      <c r="A460" s="144"/>
      <c r="B460" s="128" t="s">
        <v>283</v>
      </c>
      <c r="C460" s="129"/>
      <c r="D460" s="129">
        <v>3</v>
      </c>
      <c r="E460" s="129">
        <v>3</v>
      </c>
      <c r="F460" s="129">
        <v>0.02</v>
      </c>
      <c r="G460" s="129">
        <v>2.46</v>
      </c>
      <c r="H460" s="129">
        <v>0.03</v>
      </c>
      <c r="I460" s="130">
        <v>22.44</v>
      </c>
      <c r="J460" s="2"/>
    </row>
    <row r="461" spans="1:10" x14ac:dyDescent="0.2">
      <c r="A461" s="144"/>
      <c r="B461" s="128" t="s">
        <v>66</v>
      </c>
      <c r="C461" s="129"/>
      <c r="D461" s="129">
        <v>8</v>
      </c>
      <c r="E461" s="129">
        <v>6</v>
      </c>
      <c r="F461" s="129">
        <v>0.06</v>
      </c>
      <c r="G461" s="129"/>
      <c r="H461" s="129">
        <v>0.36</v>
      </c>
      <c r="I461" s="130">
        <v>1.8</v>
      </c>
      <c r="J461" s="2"/>
    </row>
    <row r="462" spans="1:10" ht="19.5" thickBot="1" x14ac:dyDescent="0.25">
      <c r="A462" s="144"/>
      <c r="B462" s="134"/>
      <c r="C462" s="132"/>
      <c r="D462" s="132"/>
      <c r="E462" s="132"/>
      <c r="F462" s="132"/>
      <c r="G462" s="132"/>
      <c r="H462" s="132"/>
      <c r="I462" s="133"/>
      <c r="J462" s="2"/>
    </row>
    <row r="463" spans="1:10" ht="19.5" thickBot="1" x14ac:dyDescent="0.25">
      <c r="A463" s="113">
        <v>4</v>
      </c>
      <c r="B463" s="121" t="s">
        <v>186</v>
      </c>
      <c r="C463" s="90">
        <v>200</v>
      </c>
      <c r="D463" s="135">
        <v>200</v>
      </c>
      <c r="E463" s="135">
        <v>200</v>
      </c>
      <c r="F463" s="135">
        <v>6</v>
      </c>
      <c r="G463" s="135">
        <v>0.1</v>
      </c>
      <c r="H463" s="135">
        <v>6</v>
      </c>
      <c r="I463" s="9">
        <v>92</v>
      </c>
      <c r="J463" s="2"/>
    </row>
    <row r="464" spans="1:10" ht="19.5" thickBot="1" x14ac:dyDescent="0.25">
      <c r="A464" s="112"/>
      <c r="B464" s="268"/>
      <c r="J464" s="2"/>
    </row>
    <row r="465" spans="1:10" ht="19.5" thickBot="1" x14ac:dyDescent="0.25">
      <c r="A465" s="46">
        <v>5</v>
      </c>
      <c r="B465" s="121" t="s">
        <v>135</v>
      </c>
      <c r="C465" s="90">
        <v>40</v>
      </c>
      <c r="D465" s="135">
        <v>40</v>
      </c>
      <c r="E465" s="135">
        <v>40</v>
      </c>
      <c r="F465" s="147">
        <v>3.6</v>
      </c>
      <c r="G465" s="147">
        <v>3.6</v>
      </c>
      <c r="H465" s="147">
        <v>1.2</v>
      </c>
      <c r="I465" s="45">
        <v>103.2</v>
      </c>
      <c r="J465" s="2"/>
    </row>
    <row r="466" spans="1:10" ht="19.5" thickBot="1" x14ac:dyDescent="0.25">
      <c r="A466" s="46"/>
      <c r="B466" s="145" t="s">
        <v>44</v>
      </c>
      <c r="C466" s="149"/>
      <c r="D466" s="149"/>
      <c r="E466" s="149"/>
      <c r="F466" s="31">
        <f>SUM(F437+F438+F451+F463+F465)</f>
        <v>33.550000000000004</v>
      </c>
      <c r="G466" s="31">
        <f>SUM(G437+G438+G451+G463+G465)</f>
        <v>22.120000000000005</v>
      </c>
      <c r="H466" s="31">
        <f>SUM(H437+H438+H451+H463+H465)</f>
        <v>58.000000000000007</v>
      </c>
      <c r="I466" s="31">
        <f>SUM(I437+I438+I451+I463+I465)</f>
        <v>652.63</v>
      </c>
      <c r="J466" s="2"/>
    </row>
    <row r="467" spans="1:10" ht="19.5" thickBot="1" x14ac:dyDescent="0.25">
      <c r="A467" s="59"/>
      <c r="B467" s="60"/>
      <c r="C467" s="60"/>
      <c r="D467" s="60"/>
      <c r="E467" s="60"/>
      <c r="F467" s="60"/>
      <c r="G467" s="60"/>
      <c r="H467" s="60"/>
      <c r="I467" s="61"/>
      <c r="J467" s="2"/>
    </row>
    <row r="468" spans="1:10" ht="19.5" thickBot="1" x14ac:dyDescent="0.25">
      <c r="A468" s="393" t="s">
        <v>23</v>
      </c>
      <c r="B468" s="394"/>
      <c r="C468" s="394"/>
      <c r="D468" s="394"/>
      <c r="E468" s="394"/>
      <c r="F468" s="394"/>
      <c r="G468" s="394"/>
      <c r="H468" s="394"/>
      <c r="I468" s="395"/>
      <c r="J468" s="2"/>
    </row>
    <row r="469" spans="1:10" ht="19.5" thickBot="1" x14ac:dyDescent="0.25">
      <c r="A469" s="396">
        <v>1</v>
      </c>
      <c r="B469" s="7" t="s">
        <v>136</v>
      </c>
      <c r="C469" s="135" t="s">
        <v>137</v>
      </c>
      <c r="D469" s="135">
        <f t="shared" ref="D469:I469" si="75">SUM(D470:D477)</f>
        <v>206</v>
      </c>
      <c r="E469" s="135">
        <f t="shared" si="75"/>
        <v>152.69999999999999</v>
      </c>
      <c r="F469" s="135">
        <f t="shared" si="75"/>
        <v>14.8</v>
      </c>
      <c r="G469" s="135">
        <f t="shared" si="75"/>
        <v>8.0599999999999987</v>
      </c>
      <c r="H469" s="135">
        <f t="shared" si="75"/>
        <v>24.75</v>
      </c>
      <c r="I469" s="135">
        <f t="shared" si="75"/>
        <v>262.18</v>
      </c>
      <c r="J469" s="2"/>
    </row>
    <row r="470" spans="1:10" x14ac:dyDescent="0.2">
      <c r="A470" s="397"/>
      <c r="B470" s="319" t="s">
        <v>256</v>
      </c>
      <c r="C470" s="136"/>
      <c r="D470" s="136">
        <v>110</v>
      </c>
      <c r="E470" s="136">
        <v>62.7</v>
      </c>
      <c r="F470" s="136">
        <v>10.66</v>
      </c>
      <c r="G470" s="136">
        <v>2.95</v>
      </c>
      <c r="H470" s="136"/>
      <c r="I470" s="12">
        <v>91.54</v>
      </c>
      <c r="J470" s="2"/>
    </row>
    <row r="471" spans="1:10" x14ac:dyDescent="0.2">
      <c r="A471" s="397"/>
      <c r="B471" s="128" t="s">
        <v>61</v>
      </c>
      <c r="C471" s="136"/>
      <c r="D471" s="136">
        <v>2</v>
      </c>
      <c r="E471" s="136">
        <v>2</v>
      </c>
      <c r="F471" s="136"/>
      <c r="G471" s="136">
        <v>1.98</v>
      </c>
      <c r="H471" s="136"/>
      <c r="I471" s="12">
        <v>17.98</v>
      </c>
      <c r="J471" s="2"/>
    </row>
    <row r="472" spans="1:10" x14ac:dyDescent="0.2">
      <c r="A472" s="397"/>
      <c r="B472" s="10" t="s">
        <v>33</v>
      </c>
      <c r="C472" s="136"/>
      <c r="D472" s="136">
        <v>30</v>
      </c>
      <c r="E472" s="136">
        <v>29.7</v>
      </c>
      <c r="F472" s="136">
        <v>2.17</v>
      </c>
      <c r="G472" s="136">
        <v>0.59</v>
      </c>
      <c r="H472" s="136">
        <v>18.71</v>
      </c>
      <c r="I472" s="12">
        <v>108.41</v>
      </c>
      <c r="J472" s="2"/>
    </row>
    <row r="473" spans="1:10" x14ac:dyDescent="0.2">
      <c r="A473" s="397"/>
      <c r="B473" s="128" t="s">
        <v>17</v>
      </c>
      <c r="C473" s="129"/>
      <c r="D473" s="129">
        <v>10</v>
      </c>
      <c r="E473" s="129">
        <v>8</v>
      </c>
      <c r="F473" s="129">
        <v>0.1</v>
      </c>
      <c r="G473" s="129">
        <v>0.01</v>
      </c>
      <c r="H473" s="129">
        <v>0.56000000000000005</v>
      </c>
      <c r="I473" s="130">
        <v>3.28</v>
      </c>
      <c r="J473" s="2"/>
    </row>
    <row r="474" spans="1:10" x14ac:dyDescent="0.2">
      <c r="A474" s="397"/>
      <c r="B474" s="128" t="s">
        <v>19</v>
      </c>
      <c r="C474" s="129"/>
      <c r="D474" s="129">
        <v>10</v>
      </c>
      <c r="E474" s="129">
        <v>8.3000000000000007</v>
      </c>
      <c r="F474" s="129">
        <v>0.14000000000000001</v>
      </c>
      <c r="G474" s="129"/>
      <c r="H474" s="129">
        <v>0.8</v>
      </c>
      <c r="I474" s="130">
        <v>3.53</v>
      </c>
      <c r="J474" s="2"/>
    </row>
    <row r="475" spans="1:10" x14ac:dyDescent="0.2">
      <c r="A475" s="397"/>
      <c r="B475" s="128" t="s">
        <v>234</v>
      </c>
      <c r="C475" s="129"/>
      <c r="D475" s="129">
        <v>33</v>
      </c>
      <c r="E475" s="129">
        <v>33</v>
      </c>
      <c r="F475" s="129">
        <v>1.65</v>
      </c>
      <c r="G475" s="129">
        <v>7.0000000000000007E-2</v>
      </c>
      <c r="H475" s="129">
        <v>4.29</v>
      </c>
      <c r="I475" s="130">
        <v>13.2</v>
      </c>
      <c r="J475" s="2"/>
    </row>
    <row r="476" spans="1:10" x14ac:dyDescent="0.2">
      <c r="A476" s="397"/>
      <c r="B476" s="99" t="s">
        <v>66</v>
      </c>
      <c r="C476" s="129"/>
      <c r="D476" s="136">
        <v>8</v>
      </c>
      <c r="E476" s="136">
        <v>6</v>
      </c>
      <c r="F476" s="136">
        <v>0.06</v>
      </c>
      <c r="G476" s="136"/>
      <c r="H476" s="136">
        <v>0.36</v>
      </c>
      <c r="I476" s="12">
        <v>1.8</v>
      </c>
      <c r="J476" s="2"/>
    </row>
    <row r="477" spans="1:10" ht="19.5" thickBot="1" x14ac:dyDescent="0.25">
      <c r="A477" s="397"/>
      <c r="B477" s="134" t="s">
        <v>283</v>
      </c>
      <c r="C477" s="129"/>
      <c r="D477" s="129">
        <v>3</v>
      </c>
      <c r="E477" s="129">
        <v>3</v>
      </c>
      <c r="F477" s="129">
        <v>0.02</v>
      </c>
      <c r="G477" s="129">
        <v>2.46</v>
      </c>
      <c r="H477" s="129">
        <v>0.03</v>
      </c>
      <c r="I477" s="130">
        <v>22.44</v>
      </c>
      <c r="J477" s="2"/>
    </row>
    <row r="478" spans="1:10" ht="19.5" thickBot="1" x14ac:dyDescent="0.35">
      <c r="A478" s="118">
        <v>2</v>
      </c>
      <c r="B478" s="246" t="s">
        <v>204</v>
      </c>
      <c r="C478" s="90">
        <v>150</v>
      </c>
      <c r="D478" s="135">
        <v>150</v>
      </c>
      <c r="E478" s="135">
        <v>150</v>
      </c>
      <c r="F478" s="135">
        <v>0.3</v>
      </c>
      <c r="G478" s="135"/>
      <c r="H478" s="135">
        <v>16.5</v>
      </c>
      <c r="I478" s="9">
        <v>69</v>
      </c>
      <c r="J478" s="2"/>
    </row>
    <row r="479" spans="1:10" ht="19.5" thickBot="1" x14ac:dyDescent="0.25">
      <c r="A479" s="112"/>
      <c r="B479" s="69"/>
      <c r="C479" s="132"/>
      <c r="D479" s="132"/>
      <c r="E479" s="132"/>
      <c r="F479" s="132"/>
      <c r="G479" s="132"/>
      <c r="H479" s="132"/>
      <c r="I479" s="133"/>
      <c r="J479" s="2"/>
    </row>
    <row r="480" spans="1:10" ht="19.5" thickBot="1" x14ac:dyDescent="0.25">
      <c r="A480" s="29">
        <v>3</v>
      </c>
      <c r="B480" s="168" t="s">
        <v>41</v>
      </c>
      <c r="C480" s="135">
        <v>40</v>
      </c>
      <c r="D480" s="135">
        <v>40</v>
      </c>
      <c r="E480" s="135">
        <v>40</v>
      </c>
      <c r="F480" s="135">
        <v>3.24</v>
      </c>
      <c r="G480" s="135">
        <v>0.48</v>
      </c>
      <c r="H480" s="135">
        <v>19.2</v>
      </c>
      <c r="I480" s="32">
        <v>106.8</v>
      </c>
      <c r="J480" s="2"/>
    </row>
    <row r="481" spans="1:10" ht="19.5" thickBot="1" x14ac:dyDescent="0.25">
      <c r="A481" s="46"/>
      <c r="B481" s="323" t="s">
        <v>45</v>
      </c>
      <c r="C481" s="327"/>
      <c r="D481" s="327"/>
      <c r="E481" s="327"/>
      <c r="F481" s="135">
        <f>SUM(F469+F478+F480)</f>
        <v>18.340000000000003</v>
      </c>
      <c r="G481" s="135">
        <f t="shared" ref="G481:I481" si="76">SUM(G469+G478+G480)</f>
        <v>8.5399999999999991</v>
      </c>
      <c r="H481" s="135">
        <f t="shared" si="76"/>
        <v>60.45</v>
      </c>
      <c r="I481" s="9">
        <f t="shared" si="76"/>
        <v>437.98</v>
      </c>
      <c r="J481" s="2"/>
    </row>
    <row r="482" spans="1:10" ht="19.5" thickBot="1" x14ac:dyDescent="0.25">
      <c r="A482" s="81"/>
      <c r="B482" s="155" t="s">
        <v>138</v>
      </c>
      <c r="C482" s="82"/>
      <c r="D482" s="82"/>
      <c r="E482" s="82"/>
      <c r="F482" s="377">
        <f>SUM(F431+F434+F466+F481)</f>
        <v>64.02000000000001</v>
      </c>
      <c r="G482" s="304">
        <f>SUM(G431+G434+G466+G481)</f>
        <v>46.63</v>
      </c>
      <c r="H482" s="304">
        <f>SUM(H431+H434+H466+H481)</f>
        <v>197.72000000000003</v>
      </c>
      <c r="I482" s="376">
        <f>SUM(I431+I434+I466+I481)</f>
        <v>1617.3400000000001</v>
      </c>
      <c r="J482" s="2"/>
    </row>
    <row r="483" spans="1:10" x14ac:dyDescent="0.2">
      <c r="A483" s="420" t="s">
        <v>139</v>
      </c>
      <c r="B483" s="421"/>
      <c r="C483" s="421"/>
      <c r="D483" s="421"/>
      <c r="E483" s="421"/>
      <c r="F483" s="422"/>
      <c r="G483" s="422"/>
      <c r="H483" s="422"/>
      <c r="I483" s="423"/>
      <c r="J483" s="2"/>
    </row>
    <row r="484" spans="1:10" ht="19.5" thickBot="1" x14ac:dyDescent="0.25">
      <c r="A484" s="417" t="s">
        <v>11</v>
      </c>
      <c r="B484" s="418"/>
      <c r="C484" s="418"/>
      <c r="D484" s="418"/>
      <c r="E484" s="418"/>
      <c r="F484" s="418"/>
      <c r="G484" s="418"/>
      <c r="H484" s="418"/>
      <c r="I484" s="419"/>
      <c r="J484" s="2"/>
    </row>
    <row r="485" spans="1:10" ht="19.5" thickBot="1" x14ac:dyDescent="0.25">
      <c r="A485" s="396">
        <v>1</v>
      </c>
      <c r="B485" s="7" t="s">
        <v>140</v>
      </c>
      <c r="C485" s="135">
        <v>200</v>
      </c>
      <c r="D485" s="135">
        <f t="shared" ref="D485:I485" si="77">SUM(D486:D489)</f>
        <v>228</v>
      </c>
      <c r="E485" s="135">
        <f t="shared" si="77"/>
        <v>227.98</v>
      </c>
      <c r="F485" s="135">
        <f t="shared" si="77"/>
        <v>8.4</v>
      </c>
      <c r="G485" s="135">
        <f t="shared" si="77"/>
        <v>7.62</v>
      </c>
      <c r="H485" s="135">
        <f t="shared" si="77"/>
        <v>28.05</v>
      </c>
      <c r="I485" s="135">
        <f t="shared" si="77"/>
        <v>192.99</v>
      </c>
      <c r="J485" s="2"/>
    </row>
    <row r="486" spans="1:10" x14ac:dyDescent="0.2">
      <c r="A486" s="397"/>
      <c r="B486" s="10" t="s">
        <v>141</v>
      </c>
      <c r="C486" s="136"/>
      <c r="D486" s="136">
        <v>20</v>
      </c>
      <c r="E486" s="136">
        <v>19.98</v>
      </c>
      <c r="F486" s="136">
        <v>2.38</v>
      </c>
      <c r="G486" s="136">
        <v>1.1599999999999999</v>
      </c>
      <c r="H486" s="136">
        <v>13.07</v>
      </c>
      <c r="I486" s="12">
        <v>49.15</v>
      </c>
      <c r="J486" s="2"/>
    </row>
    <row r="487" spans="1:10" x14ac:dyDescent="0.2">
      <c r="A487" s="397"/>
      <c r="B487" s="128" t="s">
        <v>283</v>
      </c>
      <c r="C487" s="129"/>
      <c r="D487" s="129">
        <v>3</v>
      </c>
      <c r="E487" s="129">
        <v>3</v>
      </c>
      <c r="F487" s="129">
        <v>0.02</v>
      </c>
      <c r="G487" s="129">
        <v>2.46</v>
      </c>
      <c r="H487" s="129">
        <v>0.03</v>
      </c>
      <c r="I487" s="130">
        <v>22.44</v>
      </c>
      <c r="J487" s="2"/>
    </row>
    <row r="488" spans="1:10" x14ac:dyDescent="0.2">
      <c r="A488" s="397"/>
      <c r="B488" s="39" t="s">
        <v>191</v>
      </c>
      <c r="C488" s="129"/>
      <c r="D488" s="129">
        <v>200</v>
      </c>
      <c r="E488" s="129">
        <v>200</v>
      </c>
      <c r="F488" s="129">
        <v>6</v>
      </c>
      <c r="G488" s="129">
        <v>4</v>
      </c>
      <c r="H488" s="129">
        <v>10</v>
      </c>
      <c r="I488" s="130">
        <v>104</v>
      </c>
      <c r="J488" s="2"/>
    </row>
    <row r="489" spans="1:10" ht="19.5" thickBot="1" x14ac:dyDescent="0.25">
      <c r="A489" s="398"/>
      <c r="B489" s="169" t="s">
        <v>7</v>
      </c>
      <c r="C489" s="138"/>
      <c r="D489" s="138">
        <v>5</v>
      </c>
      <c r="E489" s="338">
        <v>5</v>
      </c>
      <c r="F489" s="138"/>
      <c r="G489" s="138"/>
      <c r="H489" s="138">
        <v>4.95</v>
      </c>
      <c r="I489" s="131">
        <v>17.399999999999999</v>
      </c>
      <c r="J489" s="2"/>
    </row>
    <row r="490" spans="1:10" ht="19.5" thickBot="1" x14ac:dyDescent="0.25">
      <c r="A490" s="396">
        <v>2</v>
      </c>
      <c r="B490" s="7" t="s">
        <v>12</v>
      </c>
      <c r="C490" s="135">
        <v>200</v>
      </c>
      <c r="D490" s="135">
        <f>SUM(D491:D493)</f>
        <v>12.2</v>
      </c>
      <c r="E490" s="135">
        <f t="shared" ref="E490:I490" si="78">SUM(E491:E493)</f>
        <v>10.199999999999999</v>
      </c>
      <c r="F490" s="135">
        <f t="shared" si="78"/>
        <v>0.03</v>
      </c>
      <c r="G490" s="135">
        <f t="shared" si="78"/>
        <v>0.01</v>
      </c>
      <c r="H490" s="135">
        <f t="shared" si="78"/>
        <v>7.1999999999999993</v>
      </c>
      <c r="I490" s="135">
        <f t="shared" si="78"/>
        <v>25.23</v>
      </c>
      <c r="J490" s="2"/>
    </row>
    <row r="491" spans="1:10" x14ac:dyDescent="0.2">
      <c r="A491" s="397"/>
      <c r="B491" s="10" t="s">
        <v>7</v>
      </c>
      <c r="C491" s="136"/>
      <c r="D491" s="136">
        <v>7</v>
      </c>
      <c r="E491" s="339">
        <v>7</v>
      </c>
      <c r="F491" s="136"/>
      <c r="G491" s="136"/>
      <c r="H491" s="136">
        <v>6.93</v>
      </c>
      <c r="I491" s="12">
        <v>24.36</v>
      </c>
      <c r="J491" s="2"/>
    </row>
    <row r="492" spans="1:10" x14ac:dyDescent="0.2">
      <c r="A492" s="397"/>
      <c r="B492" s="128" t="s">
        <v>13</v>
      </c>
      <c r="C492" s="129"/>
      <c r="D492" s="151">
        <v>0.2</v>
      </c>
      <c r="E492" s="129">
        <v>0.2</v>
      </c>
      <c r="F492" s="129"/>
      <c r="G492" s="129"/>
      <c r="H492" s="129"/>
      <c r="I492" s="130"/>
      <c r="J492" s="2"/>
    </row>
    <row r="493" spans="1:10" ht="19.5" thickBot="1" x14ac:dyDescent="0.25">
      <c r="A493" s="398"/>
      <c r="B493" s="137" t="s">
        <v>100</v>
      </c>
      <c r="C493" s="138"/>
      <c r="D493" s="138">
        <v>5</v>
      </c>
      <c r="E493" s="138">
        <v>3</v>
      </c>
      <c r="F493" s="138">
        <v>0.03</v>
      </c>
      <c r="G493" s="138">
        <v>0.01</v>
      </c>
      <c r="H493" s="138">
        <v>0.27</v>
      </c>
      <c r="I493" s="131">
        <v>0.87</v>
      </c>
      <c r="J493" s="2"/>
    </row>
    <row r="494" spans="1:10" ht="19.5" thickBot="1" x14ac:dyDescent="0.25">
      <c r="A494" s="396">
        <v>3</v>
      </c>
      <c r="B494" s="7" t="s">
        <v>142</v>
      </c>
      <c r="C494" s="135" t="s">
        <v>28</v>
      </c>
      <c r="D494" s="135">
        <f>D495+D496</f>
        <v>50</v>
      </c>
      <c r="E494" s="135">
        <f t="shared" ref="E494:I494" si="79">E495+E496</f>
        <v>50</v>
      </c>
      <c r="F494" s="135">
        <f t="shared" si="79"/>
        <v>3.3000000000000003</v>
      </c>
      <c r="G494" s="135">
        <f t="shared" si="79"/>
        <v>8.68</v>
      </c>
      <c r="H494" s="135">
        <f t="shared" si="79"/>
        <v>19.29</v>
      </c>
      <c r="I494" s="135">
        <f t="shared" si="79"/>
        <v>181.6</v>
      </c>
      <c r="J494" s="2"/>
    </row>
    <row r="495" spans="1:10" x14ac:dyDescent="0.2">
      <c r="A495" s="397"/>
      <c r="B495" s="49" t="s">
        <v>40</v>
      </c>
      <c r="C495" s="136"/>
      <c r="D495" s="136">
        <v>40</v>
      </c>
      <c r="E495" s="136">
        <v>40</v>
      </c>
      <c r="F495" s="136">
        <v>3.24</v>
      </c>
      <c r="G495" s="136">
        <v>0.48</v>
      </c>
      <c r="H495" s="136">
        <v>19.2</v>
      </c>
      <c r="I495" s="12">
        <v>106.8</v>
      </c>
      <c r="J495" s="2"/>
    </row>
    <row r="496" spans="1:10" x14ac:dyDescent="0.2">
      <c r="A496" s="397"/>
      <c r="B496" s="128" t="s">
        <v>283</v>
      </c>
      <c r="C496" s="132"/>
      <c r="D496" s="132">
        <v>10</v>
      </c>
      <c r="E496" s="132">
        <v>10</v>
      </c>
      <c r="F496" s="132">
        <v>0.06</v>
      </c>
      <c r="G496" s="132">
        <v>8.1999999999999993</v>
      </c>
      <c r="H496" s="132">
        <v>0.09</v>
      </c>
      <c r="I496" s="133">
        <v>74.8</v>
      </c>
      <c r="J496" s="2"/>
    </row>
    <row r="497" spans="1:10" ht="19.5" thickBot="1" x14ac:dyDescent="0.25">
      <c r="A497" s="398"/>
      <c r="B497" s="169"/>
      <c r="C497" s="138"/>
      <c r="D497" s="138"/>
      <c r="E497" s="138"/>
      <c r="F497" s="138"/>
      <c r="G497" s="138"/>
      <c r="H497" s="138"/>
      <c r="I497" s="131"/>
      <c r="J497" s="2"/>
    </row>
    <row r="498" spans="1:10" ht="19.5" thickBot="1" x14ac:dyDescent="0.25">
      <c r="A498" s="46"/>
      <c r="B498" s="323" t="s">
        <v>43</v>
      </c>
      <c r="C498" s="50"/>
      <c r="D498" s="50"/>
      <c r="E498" s="50"/>
      <c r="F498" s="135">
        <f>SUM(F485+F490+F494)</f>
        <v>11.73</v>
      </c>
      <c r="G498" s="135">
        <f t="shared" ref="G498:I498" si="80">SUM(G485+G490+G494)</f>
        <v>16.309999999999999</v>
      </c>
      <c r="H498" s="135">
        <f t="shared" si="80"/>
        <v>54.54</v>
      </c>
      <c r="I498" s="9">
        <f t="shared" si="80"/>
        <v>399.82</v>
      </c>
      <c r="J498" s="2"/>
    </row>
    <row r="499" spans="1:10" ht="19.5" thickBot="1" x14ac:dyDescent="0.25">
      <c r="A499" s="59"/>
      <c r="B499" s="60"/>
      <c r="C499" s="60"/>
      <c r="D499" s="60"/>
      <c r="E499" s="60"/>
      <c r="F499" s="60"/>
      <c r="G499" s="60"/>
      <c r="H499" s="60"/>
      <c r="I499" s="61"/>
      <c r="J499" s="2"/>
    </row>
    <row r="500" spans="1:10" ht="19.5" thickBot="1" x14ac:dyDescent="0.25">
      <c r="A500" s="393" t="s">
        <v>14</v>
      </c>
      <c r="B500" s="394"/>
      <c r="C500" s="394"/>
      <c r="D500" s="394"/>
      <c r="E500" s="394"/>
      <c r="F500" s="394"/>
      <c r="G500" s="394"/>
      <c r="H500" s="394"/>
      <c r="I500" s="395"/>
      <c r="J500" s="2"/>
    </row>
    <row r="501" spans="1:10" ht="19.5" thickBot="1" x14ac:dyDescent="0.25">
      <c r="A501" s="29">
        <v>1</v>
      </c>
      <c r="B501" s="30" t="s">
        <v>269</v>
      </c>
      <c r="C501" s="31">
        <v>100</v>
      </c>
      <c r="D501" s="135">
        <v>145</v>
      </c>
      <c r="E501" s="135">
        <v>100</v>
      </c>
      <c r="F501" s="135">
        <v>1.02</v>
      </c>
      <c r="G501" s="135">
        <v>0.3</v>
      </c>
      <c r="H501" s="135">
        <v>22.33</v>
      </c>
      <c r="I501" s="32">
        <v>90.34</v>
      </c>
      <c r="J501" s="2"/>
    </row>
    <row r="502" spans="1:10" ht="18" customHeight="1" thickBot="1" x14ac:dyDescent="0.25">
      <c r="A502" s="59"/>
      <c r="B502" s="60"/>
      <c r="C502" s="60"/>
      <c r="D502" s="60"/>
      <c r="E502" s="60"/>
      <c r="F502" s="60"/>
      <c r="G502" s="60"/>
      <c r="H502" s="60"/>
      <c r="I502" s="61"/>
      <c r="J502" s="2"/>
    </row>
    <row r="503" spans="1:10" ht="18.75" customHeight="1" thickBot="1" x14ac:dyDescent="0.25">
      <c r="A503" s="401" t="s">
        <v>15</v>
      </c>
      <c r="B503" s="402"/>
      <c r="C503" s="402"/>
      <c r="D503" s="402"/>
      <c r="E503" s="402"/>
      <c r="F503" s="402"/>
      <c r="G503" s="402"/>
      <c r="H503" s="402"/>
      <c r="I503" s="403"/>
      <c r="J503" s="2"/>
    </row>
    <row r="504" spans="1:10" ht="19.5" thickBot="1" x14ac:dyDescent="0.25">
      <c r="A504" s="396">
        <v>1</v>
      </c>
      <c r="B504" s="7" t="s">
        <v>207</v>
      </c>
      <c r="C504" s="135">
        <v>54</v>
      </c>
      <c r="D504" s="135">
        <f>D505+D506+D507</f>
        <v>66</v>
      </c>
      <c r="E504" s="135">
        <f t="shared" ref="E504:I504" si="81">E505+E506+E507</f>
        <v>54</v>
      </c>
      <c r="F504" s="135">
        <f t="shared" si="81"/>
        <v>1.8199999999999998</v>
      </c>
      <c r="G504" s="135">
        <f t="shared" si="81"/>
        <v>4.49</v>
      </c>
      <c r="H504" s="135">
        <f t="shared" si="81"/>
        <v>5.68</v>
      </c>
      <c r="I504" s="135">
        <f t="shared" si="81"/>
        <v>62.13</v>
      </c>
      <c r="J504" s="2"/>
    </row>
    <row r="505" spans="1:10" x14ac:dyDescent="0.2">
      <c r="A505" s="397"/>
      <c r="B505" s="10" t="s">
        <v>143</v>
      </c>
      <c r="C505" s="136"/>
      <c r="D505" s="136">
        <v>60</v>
      </c>
      <c r="E505" s="136">
        <v>48</v>
      </c>
      <c r="F505" s="136">
        <v>0.82</v>
      </c>
      <c r="G505" s="136"/>
      <c r="H505" s="136">
        <v>5.18</v>
      </c>
      <c r="I505" s="12">
        <v>20.64</v>
      </c>
      <c r="J505" s="2"/>
    </row>
    <row r="506" spans="1:10" x14ac:dyDescent="0.2">
      <c r="A506" s="397"/>
      <c r="B506" s="128" t="s">
        <v>77</v>
      </c>
      <c r="C506" s="70"/>
      <c r="D506" s="70">
        <v>5</v>
      </c>
      <c r="E506" s="70">
        <v>5</v>
      </c>
      <c r="F506" s="70">
        <v>1</v>
      </c>
      <c r="G506" s="70">
        <v>3.5</v>
      </c>
      <c r="H506" s="70">
        <v>0.5</v>
      </c>
      <c r="I506" s="71">
        <v>32.5</v>
      </c>
      <c r="J506" s="2"/>
    </row>
    <row r="507" spans="1:10" ht="19.5" thickBot="1" x14ac:dyDescent="0.25">
      <c r="A507" s="398"/>
      <c r="B507" s="99" t="s">
        <v>86</v>
      </c>
      <c r="C507" s="138"/>
      <c r="D507" s="138">
        <v>1</v>
      </c>
      <c r="E507" s="138">
        <v>1</v>
      </c>
      <c r="F507" s="138"/>
      <c r="G507" s="138">
        <v>0.99</v>
      </c>
      <c r="H507" s="138"/>
      <c r="I507" s="131">
        <v>8.99</v>
      </c>
      <c r="J507" s="2"/>
    </row>
    <row r="508" spans="1:10" ht="19.5" thickBot="1" x14ac:dyDescent="0.25">
      <c r="A508" s="396">
        <v>2</v>
      </c>
      <c r="B508" s="7" t="s">
        <v>215</v>
      </c>
      <c r="C508" s="135">
        <v>200</v>
      </c>
      <c r="D508" s="135">
        <f t="shared" ref="D508:I508" si="82">SUM(D509:D518)</f>
        <v>153.6</v>
      </c>
      <c r="E508" s="135">
        <f t="shared" si="82"/>
        <v>119.61000000000001</v>
      </c>
      <c r="F508" s="135">
        <f t="shared" si="82"/>
        <v>3.52</v>
      </c>
      <c r="G508" s="135">
        <f t="shared" si="82"/>
        <v>5.8500000000000005</v>
      </c>
      <c r="H508" s="135">
        <f t="shared" si="82"/>
        <v>16.970000000000002</v>
      </c>
      <c r="I508" s="135">
        <f t="shared" si="82"/>
        <v>123.94999999999999</v>
      </c>
      <c r="J508" s="2"/>
    </row>
    <row r="509" spans="1:10" x14ac:dyDescent="0.2">
      <c r="A509" s="397"/>
      <c r="B509" s="49" t="s">
        <v>198</v>
      </c>
      <c r="C509" s="170"/>
      <c r="D509" s="170">
        <v>5</v>
      </c>
      <c r="E509" s="170">
        <v>5</v>
      </c>
      <c r="F509" s="170">
        <v>0.14000000000000001</v>
      </c>
      <c r="G509" s="170">
        <v>1</v>
      </c>
      <c r="H509" s="170">
        <v>0.16</v>
      </c>
      <c r="I509" s="171">
        <v>10</v>
      </c>
      <c r="J509" s="2"/>
    </row>
    <row r="510" spans="1:10" x14ac:dyDescent="0.2">
      <c r="A510" s="397"/>
      <c r="B510" s="128" t="s">
        <v>18</v>
      </c>
      <c r="C510" s="129"/>
      <c r="D510" s="129">
        <v>100</v>
      </c>
      <c r="E510" s="129">
        <v>72</v>
      </c>
      <c r="F510" s="129">
        <v>1.44</v>
      </c>
      <c r="G510" s="129">
        <v>7.0000000000000007E-2</v>
      </c>
      <c r="H510" s="129">
        <v>13.68</v>
      </c>
      <c r="I510" s="130">
        <v>57.6</v>
      </c>
      <c r="J510" s="2"/>
    </row>
    <row r="511" spans="1:10" x14ac:dyDescent="0.2">
      <c r="A511" s="397"/>
      <c r="B511" s="128" t="s">
        <v>17</v>
      </c>
      <c r="C511" s="129"/>
      <c r="D511" s="129">
        <v>10</v>
      </c>
      <c r="E511" s="129">
        <v>8</v>
      </c>
      <c r="F511" s="129">
        <v>0.1</v>
      </c>
      <c r="G511" s="129">
        <v>0.01</v>
      </c>
      <c r="H511" s="129">
        <v>0.56000000000000005</v>
      </c>
      <c r="I511" s="130">
        <v>3.28</v>
      </c>
      <c r="J511" s="2"/>
    </row>
    <row r="512" spans="1:10" x14ac:dyDescent="0.2">
      <c r="A512" s="397"/>
      <c r="B512" s="128" t="s">
        <v>19</v>
      </c>
      <c r="C512" s="129"/>
      <c r="D512" s="129">
        <v>10</v>
      </c>
      <c r="E512" s="129">
        <v>8.4</v>
      </c>
      <c r="F512" s="129">
        <v>0.14000000000000001</v>
      </c>
      <c r="G512" s="129"/>
      <c r="H512" s="129">
        <v>0.8</v>
      </c>
      <c r="I512" s="130">
        <v>3.53</v>
      </c>
      <c r="J512" s="2"/>
    </row>
    <row r="513" spans="1:10" x14ac:dyDescent="0.2">
      <c r="A513" s="397"/>
      <c r="B513" s="128" t="s">
        <v>20</v>
      </c>
      <c r="C513" s="129"/>
      <c r="D513" s="129">
        <v>3</v>
      </c>
      <c r="E513" s="129">
        <v>2.4</v>
      </c>
      <c r="F513" s="129">
        <v>0.5</v>
      </c>
      <c r="G513" s="129">
        <v>0.11</v>
      </c>
      <c r="H513" s="129">
        <v>1.27</v>
      </c>
      <c r="I513" s="130">
        <v>0.94</v>
      </c>
      <c r="J513" s="2"/>
    </row>
    <row r="514" spans="1:10" x14ac:dyDescent="0.2">
      <c r="A514" s="397"/>
      <c r="B514" s="128" t="s">
        <v>283</v>
      </c>
      <c r="C514" s="129"/>
      <c r="D514" s="129">
        <v>1</v>
      </c>
      <c r="E514" s="129">
        <v>1</v>
      </c>
      <c r="F514" s="132">
        <v>0.01</v>
      </c>
      <c r="G514" s="132">
        <v>0.82</v>
      </c>
      <c r="H514" s="132">
        <v>0.01</v>
      </c>
      <c r="I514" s="133">
        <v>7.48</v>
      </c>
      <c r="J514" s="2"/>
    </row>
    <row r="515" spans="1:10" x14ac:dyDescent="0.2">
      <c r="A515" s="397"/>
      <c r="B515" s="128" t="s">
        <v>61</v>
      </c>
      <c r="C515" s="129"/>
      <c r="D515" s="129">
        <v>3</v>
      </c>
      <c r="E515" s="129">
        <v>3</v>
      </c>
      <c r="F515" s="129"/>
      <c r="G515" s="129">
        <v>2.97</v>
      </c>
      <c r="H515" s="129"/>
      <c r="I515" s="130">
        <v>26.97</v>
      </c>
      <c r="J515" s="2"/>
    </row>
    <row r="516" spans="1:10" x14ac:dyDescent="0.2">
      <c r="A516" s="397"/>
      <c r="B516" s="128" t="s">
        <v>92</v>
      </c>
      <c r="C516" s="129"/>
      <c r="D516" s="129">
        <v>10</v>
      </c>
      <c r="E516" s="129">
        <v>9.5</v>
      </c>
      <c r="F516" s="129">
        <v>0.06</v>
      </c>
      <c r="G516" s="129"/>
      <c r="H516" s="129">
        <v>0.4</v>
      </c>
      <c r="I516" s="130">
        <v>1.71</v>
      </c>
      <c r="J516" s="2"/>
    </row>
    <row r="517" spans="1:10" x14ac:dyDescent="0.2">
      <c r="A517" s="397"/>
      <c r="B517" s="134" t="s">
        <v>42</v>
      </c>
      <c r="C517" s="132"/>
      <c r="D517" s="132">
        <v>10</v>
      </c>
      <c r="E517" s="132">
        <v>8.7100000000000009</v>
      </c>
      <c r="F517" s="132">
        <v>1.1299999999999999</v>
      </c>
      <c r="G517" s="132">
        <v>0.87</v>
      </c>
      <c r="H517" s="132">
        <v>0.09</v>
      </c>
      <c r="I517" s="133">
        <v>12.44</v>
      </c>
      <c r="J517" s="2"/>
    </row>
    <row r="518" spans="1:10" ht="19.5" thickBot="1" x14ac:dyDescent="0.25">
      <c r="A518" s="398"/>
      <c r="B518" s="137" t="s">
        <v>144</v>
      </c>
      <c r="C518" s="138"/>
      <c r="D518" s="138">
        <v>1.6</v>
      </c>
      <c r="E518" s="138">
        <v>1.6</v>
      </c>
      <c r="F518" s="138"/>
      <c r="G518" s="138"/>
      <c r="H518" s="138"/>
      <c r="I518" s="131"/>
      <c r="J518" s="2"/>
    </row>
    <row r="519" spans="1:10" ht="19.5" thickBot="1" x14ac:dyDescent="0.25">
      <c r="A519" s="396">
        <v>3</v>
      </c>
      <c r="B519" s="7" t="s">
        <v>270</v>
      </c>
      <c r="C519" s="135" t="s">
        <v>243</v>
      </c>
      <c r="D519" s="135">
        <f t="shared" ref="D519:I519" si="83">SUM(D520:D527)</f>
        <v>212</v>
      </c>
      <c r="E519" s="135">
        <f t="shared" si="83"/>
        <v>173.4</v>
      </c>
      <c r="F519" s="135">
        <f t="shared" si="83"/>
        <v>24.640000000000004</v>
      </c>
      <c r="G519" s="135">
        <f t="shared" si="83"/>
        <v>15.36</v>
      </c>
      <c r="H519" s="135">
        <f t="shared" si="83"/>
        <v>37.85</v>
      </c>
      <c r="I519" s="135">
        <f t="shared" si="83"/>
        <v>328.28000000000003</v>
      </c>
      <c r="J519" s="2"/>
    </row>
    <row r="520" spans="1:10" x14ac:dyDescent="0.2">
      <c r="A520" s="397"/>
      <c r="B520" s="10" t="s">
        <v>145</v>
      </c>
      <c r="C520" s="136"/>
      <c r="D520" s="136">
        <v>130</v>
      </c>
      <c r="E520" s="136">
        <v>97.5</v>
      </c>
      <c r="F520" s="136">
        <v>20.28</v>
      </c>
      <c r="G520" s="136">
        <v>8.58</v>
      </c>
      <c r="H520" s="136">
        <v>5.85</v>
      </c>
      <c r="I520" s="12">
        <v>116.03</v>
      </c>
      <c r="J520" s="2"/>
    </row>
    <row r="521" spans="1:10" x14ac:dyDescent="0.2">
      <c r="A521" s="397"/>
      <c r="B521" s="128" t="s">
        <v>19</v>
      </c>
      <c r="C521" s="129"/>
      <c r="D521" s="129">
        <v>10</v>
      </c>
      <c r="E521" s="129">
        <v>8.4</v>
      </c>
      <c r="F521" s="129">
        <v>0.14000000000000001</v>
      </c>
      <c r="G521" s="129"/>
      <c r="H521" s="129">
        <v>0.8</v>
      </c>
      <c r="I521" s="130">
        <v>3.53</v>
      </c>
      <c r="J521" s="2"/>
    </row>
    <row r="522" spans="1:10" x14ac:dyDescent="0.2">
      <c r="A522" s="397"/>
      <c r="B522" s="128" t="s">
        <v>17</v>
      </c>
      <c r="C522" s="129"/>
      <c r="D522" s="129">
        <v>10</v>
      </c>
      <c r="E522" s="129">
        <v>8</v>
      </c>
      <c r="F522" s="129">
        <v>0.1</v>
      </c>
      <c r="G522" s="129">
        <v>0.01</v>
      </c>
      <c r="H522" s="129">
        <v>0.56000000000000005</v>
      </c>
      <c r="I522" s="130">
        <v>3.28</v>
      </c>
      <c r="J522" s="2"/>
    </row>
    <row r="523" spans="1:10" x14ac:dyDescent="0.2">
      <c r="A523" s="397"/>
      <c r="B523" s="128" t="s">
        <v>61</v>
      </c>
      <c r="C523" s="129"/>
      <c r="D523" s="129">
        <v>3</v>
      </c>
      <c r="E523" s="129">
        <v>3</v>
      </c>
      <c r="F523" s="129"/>
      <c r="G523" s="129">
        <v>2.97</v>
      </c>
      <c r="H523" s="129"/>
      <c r="I523" s="130">
        <v>26.97</v>
      </c>
      <c r="J523" s="2"/>
    </row>
    <row r="524" spans="1:10" x14ac:dyDescent="0.2">
      <c r="A524" s="397"/>
      <c r="B524" s="128" t="s">
        <v>146</v>
      </c>
      <c r="C524" s="129"/>
      <c r="D524" s="129">
        <v>5</v>
      </c>
      <c r="E524" s="129">
        <v>5</v>
      </c>
      <c r="F524" s="129">
        <v>0.01</v>
      </c>
      <c r="G524" s="129"/>
      <c r="H524" s="129">
        <v>0.55000000000000004</v>
      </c>
      <c r="I524" s="130">
        <v>2.2999999999999998</v>
      </c>
      <c r="J524" s="2"/>
    </row>
    <row r="525" spans="1:10" x14ac:dyDescent="0.2">
      <c r="A525" s="397"/>
      <c r="B525" s="128" t="s">
        <v>66</v>
      </c>
      <c r="C525" s="129"/>
      <c r="D525" s="129">
        <v>10</v>
      </c>
      <c r="E525" s="129">
        <v>7.5</v>
      </c>
      <c r="F525" s="129">
        <v>0.08</v>
      </c>
      <c r="G525" s="129"/>
      <c r="H525" s="129">
        <v>0.45</v>
      </c>
      <c r="I525" s="130">
        <v>2.25</v>
      </c>
      <c r="J525" s="2"/>
    </row>
    <row r="526" spans="1:10" x14ac:dyDescent="0.2">
      <c r="A526" s="397"/>
      <c r="B526" s="128" t="s">
        <v>99</v>
      </c>
      <c r="C526" s="129"/>
      <c r="D526" s="129">
        <v>40</v>
      </c>
      <c r="E526" s="129">
        <v>40</v>
      </c>
      <c r="F526" s="129">
        <v>4</v>
      </c>
      <c r="G526" s="129">
        <v>0.52</v>
      </c>
      <c r="H526" s="129">
        <v>29.6</v>
      </c>
      <c r="I526" s="130">
        <v>144</v>
      </c>
      <c r="J526" s="2"/>
    </row>
    <row r="527" spans="1:10" ht="19.5" thickBot="1" x14ac:dyDescent="0.25">
      <c r="A527" s="398"/>
      <c r="B527" s="137" t="s">
        <v>283</v>
      </c>
      <c r="C527" s="138"/>
      <c r="D527" s="138">
        <v>4</v>
      </c>
      <c r="E527" s="138">
        <v>4</v>
      </c>
      <c r="F527" s="138">
        <v>0.03</v>
      </c>
      <c r="G527" s="138">
        <v>3.28</v>
      </c>
      <c r="H527" s="138">
        <v>0.04</v>
      </c>
      <c r="I527" s="131">
        <v>29.92</v>
      </c>
      <c r="J527" s="2"/>
    </row>
    <row r="528" spans="1:10" ht="19.5" thickBot="1" x14ac:dyDescent="0.25">
      <c r="A528" s="396">
        <v>4</v>
      </c>
      <c r="B528" s="7" t="s">
        <v>180</v>
      </c>
      <c r="C528" s="135">
        <v>200</v>
      </c>
      <c r="D528" s="135">
        <f>SUM(D529:D530)</f>
        <v>15</v>
      </c>
      <c r="E528" s="135">
        <f t="shared" ref="E528:I528" si="84">SUM(E529:E530)</f>
        <v>15</v>
      </c>
      <c r="F528" s="135">
        <f t="shared" si="84"/>
        <v>0.17</v>
      </c>
      <c r="G528" s="135">
        <f t="shared" si="84"/>
        <v>7.0000000000000007E-2</v>
      </c>
      <c r="H528" s="135">
        <f t="shared" si="84"/>
        <v>11.25</v>
      </c>
      <c r="I528" s="135">
        <f t="shared" si="84"/>
        <v>42.4</v>
      </c>
      <c r="J528" s="2"/>
    </row>
    <row r="529" spans="1:10" x14ac:dyDescent="0.2">
      <c r="A529" s="397"/>
      <c r="B529" s="10" t="s">
        <v>271</v>
      </c>
      <c r="C529" s="136"/>
      <c r="D529" s="136">
        <v>10</v>
      </c>
      <c r="E529" s="136">
        <v>10</v>
      </c>
      <c r="F529" s="136">
        <v>0.17</v>
      </c>
      <c r="G529" s="136">
        <v>7.0000000000000007E-2</v>
      </c>
      <c r="H529" s="136">
        <v>6.3</v>
      </c>
      <c r="I529" s="12">
        <v>25</v>
      </c>
      <c r="J529" s="2"/>
    </row>
    <row r="530" spans="1:10" ht="19.5" thickBot="1" x14ac:dyDescent="0.25">
      <c r="A530" s="397"/>
      <c r="B530" s="137" t="s">
        <v>7</v>
      </c>
      <c r="C530" s="138"/>
      <c r="D530" s="338">
        <v>5</v>
      </c>
      <c r="E530" s="138">
        <v>5</v>
      </c>
      <c r="F530" s="138"/>
      <c r="G530" s="138"/>
      <c r="H530" s="138">
        <v>4.95</v>
      </c>
      <c r="I530" s="131">
        <v>17.399999999999999</v>
      </c>
      <c r="J530" s="2"/>
    </row>
    <row r="531" spans="1:10" ht="19.5" thickBot="1" x14ac:dyDescent="0.25">
      <c r="A531" s="29">
        <v>5</v>
      </c>
      <c r="B531" s="30" t="s">
        <v>30</v>
      </c>
      <c r="C531" s="135">
        <v>40</v>
      </c>
      <c r="D531" s="135">
        <v>40</v>
      </c>
      <c r="E531" s="135">
        <v>40</v>
      </c>
      <c r="F531" s="135">
        <v>3.6</v>
      </c>
      <c r="G531" s="135">
        <v>1.2</v>
      </c>
      <c r="H531" s="135">
        <v>19.2</v>
      </c>
      <c r="I531" s="32">
        <v>103.2</v>
      </c>
      <c r="J531" s="2"/>
    </row>
    <row r="532" spans="1:10" ht="19.5" thickBot="1" x14ac:dyDescent="0.25">
      <c r="A532" s="46"/>
      <c r="B532" s="323" t="s">
        <v>44</v>
      </c>
      <c r="C532" s="327"/>
      <c r="D532" s="327"/>
      <c r="E532" s="327"/>
      <c r="F532" s="135">
        <f>SUM(F504+F508+F519+F528+F531)</f>
        <v>33.750000000000007</v>
      </c>
      <c r="G532" s="135">
        <f>SUM(G504+G508+G519+G528+G531)</f>
        <v>26.97</v>
      </c>
      <c r="H532" s="135">
        <f>SUM(H504+H508+H519+H528+H531)</f>
        <v>90.95</v>
      </c>
      <c r="I532" s="9">
        <f>SUM(I504+I508+I519+I528+I531)</f>
        <v>659.96</v>
      </c>
      <c r="J532" s="2"/>
    </row>
    <row r="533" spans="1:10" ht="19.5" thickBot="1" x14ac:dyDescent="0.25">
      <c r="A533" s="59"/>
      <c r="B533" s="60"/>
      <c r="C533" s="60"/>
      <c r="D533" s="60"/>
      <c r="E533" s="60"/>
      <c r="F533" s="60"/>
      <c r="G533" s="60"/>
      <c r="H533" s="60"/>
      <c r="I533" s="61"/>
      <c r="J533" s="2"/>
    </row>
    <row r="534" spans="1:10" ht="19.5" thickBot="1" x14ac:dyDescent="0.25">
      <c r="A534" s="393" t="s">
        <v>23</v>
      </c>
      <c r="B534" s="394"/>
      <c r="C534" s="394"/>
      <c r="D534" s="394"/>
      <c r="E534" s="394"/>
      <c r="F534" s="394"/>
      <c r="G534" s="394"/>
      <c r="H534" s="394"/>
      <c r="I534" s="395"/>
      <c r="J534" s="2"/>
    </row>
    <row r="535" spans="1:10" ht="19.5" thickBot="1" x14ac:dyDescent="0.25">
      <c r="A535" s="396">
        <v>1</v>
      </c>
      <c r="B535" s="7" t="s">
        <v>213</v>
      </c>
      <c r="C535" s="135">
        <v>80</v>
      </c>
      <c r="D535" s="135">
        <f t="shared" ref="D535:H535" si="85">SUM(D536+D537+D538+D539+D540+D541+D542+D543+D544+D545)</f>
        <v>158</v>
      </c>
      <c r="E535" s="135">
        <f t="shared" si="85"/>
        <v>156.69999999999999</v>
      </c>
      <c r="F535" s="135">
        <f t="shared" si="85"/>
        <v>16.16</v>
      </c>
      <c r="G535" s="135">
        <f t="shared" si="85"/>
        <v>14.510000000000002</v>
      </c>
      <c r="H535" s="135">
        <f t="shared" si="85"/>
        <v>50.400000000000006</v>
      </c>
      <c r="I535" s="135">
        <f>SUM(I536+I537+I538+I539+I540+I541+I542+I543+I544+I545)</f>
        <v>422.25999999999988</v>
      </c>
      <c r="J535" s="2"/>
    </row>
    <row r="536" spans="1:10" x14ac:dyDescent="0.2">
      <c r="A536" s="397"/>
      <c r="B536" s="49" t="s">
        <v>201</v>
      </c>
      <c r="C536" s="136"/>
      <c r="D536" s="136">
        <v>50</v>
      </c>
      <c r="E536" s="136">
        <v>50</v>
      </c>
      <c r="F536" s="136">
        <v>8</v>
      </c>
      <c r="G536" s="136">
        <v>4.5</v>
      </c>
      <c r="H536" s="136">
        <v>0.5</v>
      </c>
      <c r="I536" s="12">
        <v>100.5</v>
      </c>
      <c r="J536" s="2"/>
    </row>
    <row r="537" spans="1:10" x14ac:dyDescent="0.2">
      <c r="A537" s="397"/>
      <c r="B537" s="128" t="s">
        <v>147</v>
      </c>
      <c r="C537" s="129"/>
      <c r="D537" s="129">
        <v>50</v>
      </c>
      <c r="E537" s="129">
        <v>50</v>
      </c>
      <c r="F537" s="129">
        <v>5</v>
      </c>
      <c r="G537" s="129">
        <v>0.5</v>
      </c>
      <c r="H537" s="129">
        <v>36.5</v>
      </c>
      <c r="I537" s="130">
        <v>179</v>
      </c>
      <c r="J537" s="2"/>
    </row>
    <row r="538" spans="1:10" x14ac:dyDescent="0.2">
      <c r="A538" s="397"/>
      <c r="B538" s="128" t="s">
        <v>57</v>
      </c>
      <c r="C538" s="129"/>
      <c r="D538" s="129">
        <v>20</v>
      </c>
      <c r="E538" s="129">
        <v>20</v>
      </c>
      <c r="F538" s="129">
        <v>0.6</v>
      </c>
      <c r="G538" s="129">
        <v>0.4</v>
      </c>
      <c r="H538" s="129">
        <v>1</v>
      </c>
      <c r="I538" s="130">
        <v>10.4</v>
      </c>
      <c r="J538" s="2"/>
    </row>
    <row r="539" spans="1:10" x14ac:dyDescent="0.2">
      <c r="A539" s="397"/>
      <c r="B539" s="134" t="s">
        <v>42</v>
      </c>
      <c r="C539" s="132"/>
      <c r="D539" s="132">
        <v>10</v>
      </c>
      <c r="E539" s="132">
        <v>8.6999999999999993</v>
      </c>
      <c r="F539" s="132">
        <v>1.1299999999999999</v>
      </c>
      <c r="G539" s="132">
        <v>0.87</v>
      </c>
      <c r="H539" s="132">
        <v>0.09</v>
      </c>
      <c r="I539" s="133">
        <v>12.44</v>
      </c>
      <c r="J539" s="2"/>
    </row>
    <row r="540" spans="1:10" x14ac:dyDescent="0.2">
      <c r="A540" s="397"/>
      <c r="B540" s="134" t="s">
        <v>283</v>
      </c>
      <c r="C540" s="132"/>
      <c r="D540" s="132">
        <v>2</v>
      </c>
      <c r="E540" s="129">
        <v>2</v>
      </c>
      <c r="F540" s="129">
        <v>0.01</v>
      </c>
      <c r="G540" s="132">
        <v>1.64</v>
      </c>
      <c r="H540" s="132">
        <v>0.02</v>
      </c>
      <c r="I540" s="132">
        <v>14.9</v>
      </c>
      <c r="J540" s="2"/>
    </row>
    <row r="541" spans="1:10" x14ac:dyDescent="0.2">
      <c r="A541" s="397"/>
      <c r="B541" s="134" t="s">
        <v>7</v>
      </c>
      <c r="C541" s="132"/>
      <c r="D541" s="341">
        <v>5</v>
      </c>
      <c r="E541" s="132">
        <v>5</v>
      </c>
      <c r="F541" s="132"/>
      <c r="G541" s="132"/>
      <c r="H541" s="132">
        <v>4.95</v>
      </c>
      <c r="I541" s="133">
        <v>17.399999999999999</v>
      </c>
      <c r="J541" s="2"/>
    </row>
    <row r="542" spans="1:10" x14ac:dyDescent="0.2">
      <c r="A542" s="397"/>
      <c r="B542" s="134" t="s">
        <v>61</v>
      </c>
      <c r="C542" s="132"/>
      <c r="D542" s="132">
        <v>3</v>
      </c>
      <c r="E542" s="132">
        <v>3</v>
      </c>
      <c r="F542" s="132"/>
      <c r="G542" s="132">
        <v>2.97</v>
      </c>
      <c r="H542" s="132"/>
      <c r="I542" s="133">
        <v>26.97</v>
      </c>
      <c r="J542" s="2"/>
    </row>
    <row r="543" spans="1:10" x14ac:dyDescent="0.2">
      <c r="A543" s="397"/>
      <c r="B543" s="134" t="s">
        <v>148</v>
      </c>
      <c r="C543" s="132"/>
      <c r="D543" s="132">
        <v>3</v>
      </c>
      <c r="E543" s="132">
        <v>3</v>
      </c>
      <c r="F543" s="132">
        <v>0.25</v>
      </c>
      <c r="G543" s="132">
        <v>0.06</v>
      </c>
      <c r="H543" s="132">
        <v>0.54</v>
      </c>
      <c r="I543" s="133">
        <v>3.15</v>
      </c>
      <c r="J543" s="2"/>
    </row>
    <row r="544" spans="1:10" x14ac:dyDescent="0.2">
      <c r="A544" s="397"/>
      <c r="B544" s="134" t="s">
        <v>149</v>
      </c>
      <c r="C544" s="132"/>
      <c r="D544" s="132">
        <v>10</v>
      </c>
      <c r="E544" s="132">
        <v>10</v>
      </c>
      <c r="F544" s="132">
        <v>0.17</v>
      </c>
      <c r="G544" s="132">
        <v>7.0000000000000007E-2</v>
      </c>
      <c r="H544" s="132">
        <v>6.3</v>
      </c>
      <c r="I544" s="133">
        <v>25</v>
      </c>
      <c r="J544" s="2"/>
    </row>
    <row r="545" spans="1:10" ht="19.5" thickBot="1" x14ac:dyDescent="0.25">
      <c r="A545" s="398"/>
      <c r="B545" s="134" t="s">
        <v>150</v>
      </c>
      <c r="C545" s="132"/>
      <c r="D545" s="132">
        <v>5</v>
      </c>
      <c r="E545" s="132">
        <v>5</v>
      </c>
      <c r="F545" s="132">
        <v>1</v>
      </c>
      <c r="G545" s="132">
        <v>3.5</v>
      </c>
      <c r="H545" s="132">
        <v>0.5</v>
      </c>
      <c r="I545" s="133">
        <v>32.5</v>
      </c>
      <c r="J545" s="2"/>
    </row>
    <row r="546" spans="1:10" ht="19.5" thickBot="1" x14ac:dyDescent="0.25">
      <c r="A546" s="396">
        <v>2</v>
      </c>
      <c r="B546" s="264" t="s">
        <v>25</v>
      </c>
      <c r="C546" s="135">
        <v>150</v>
      </c>
      <c r="D546" s="135">
        <v>150</v>
      </c>
      <c r="E546" s="135">
        <v>150</v>
      </c>
      <c r="F546" s="135">
        <v>4.5</v>
      </c>
      <c r="G546" s="135">
        <v>3</v>
      </c>
      <c r="H546" s="135">
        <v>7.5</v>
      </c>
      <c r="I546" s="135">
        <v>78</v>
      </c>
      <c r="J546" s="2"/>
    </row>
    <row r="547" spans="1:10" ht="19.5" thickBot="1" x14ac:dyDescent="0.25">
      <c r="A547" s="399"/>
      <c r="B547" s="382" t="s">
        <v>191</v>
      </c>
      <c r="C547" s="187"/>
      <c r="D547" s="129">
        <v>150</v>
      </c>
      <c r="E547" s="129">
        <v>150</v>
      </c>
      <c r="F547" s="136">
        <v>4.5</v>
      </c>
      <c r="G547" s="136">
        <v>3</v>
      </c>
      <c r="H547" s="136">
        <v>7.5</v>
      </c>
      <c r="I547" s="340">
        <v>78</v>
      </c>
      <c r="J547" s="2"/>
    </row>
    <row r="548" spans="1:10" ht="19.5" thickBot="1" x14ac:dyDescent="0.25">
      <c r="A548" s="46"/>
      <c r="B548" s="172" t="s">
        <v>45</v>
      </c>
      <c r="C548" s="50"/>
      <c r="D548" s="50"/>
      <c r="E548" s="50"/>
      <c r="F548" s="135">
        <f>SUM(F535+F546)</f>
        <v>20.66</v>
      </c>
      <c r="G548" s="135">
        <f>SUM(G535+G546)</f>
        <v>17.510000000000002</v>
      </c>
      <c r="H548" s="135">
        <f>SUM(H535+H546)</f>
        <v>57.900000000000006</v>
      </c>
      <c r="I548" s="135">
        <f>SUM(I535+I546)</f>
        <v>500.25999999999988</v>
      </c>
      <c r="J548" s="2"/>
    </row>
    <row r="549" spans="1:10" ht="19.5" thickBot="1" x14ac:dyDescent="0.25">
      <c r="A549" s="81"/>
      <c r="B549" s="82" t="s">
        <v>151</v>
      </c>
      <c r="C549" s="83"/>
      <c r="D549" s="83"/>
      <c r="E549" s="83"/>
      <c r="F549" s="303">
        <f>SUM(F498+F501+F532+F548)</f>
        <v>67.160000000000011</v>
      </c>
      <c r="G549" s="304">
        <f>SUM(G498+G501+G532+G548)</f>
        <v>61.09</v>
      </c>
      <c r="H549" s="304">
        <f>SUM(H498+H501+H532+H548)</f>
        <v>225.72</v>
      </c>
      <c r="I549" s="368">
        <f>SUM(I498+I501+I532+I548)</f>
        <v>1650.3799999999997</v>
      </c>
      <c r="J549" s="2"/>
    </row>
    <row r="550" spans="1:10" ht="19.5" thickBot="1" x14ac:dyDescent="0.25">
      <c r="A550" s="408" t="s">
        <v>152</v>
      </c>
      <c r="B550" s="409"/>
      <c r="C550" s="409"/>
      <c r="D550" s="409"/>
      <c r="E550" s="409"/>
      <c r="F550" s="410"/>
      <c r="G550" s="410"/>
      <c r="H550" s="410"/>
      <c r="I550" s="411"/>
      <c r="J550" s="2"/>
    </row>
    <row r="551" spans="1:10" ht="19.5" thickBot="1" x14ac:dyDescent="0.25">
      <c r="A551" s="393" t="s">
        <v>11</v>
      </c>
      <c r="B551" s="394"/>
      <c r="C551" s="394"/>
      <c r="D551" s="394"/>
      <c r="E551" s="394"/>
      <c r="F551" s="394"/>
      <c r="G551" s="394"/>
      <c r="H551" s="394"/>
      <c r="I551" s="395"/>
      <c r="J551" s="2"/>
    </row>
    <row r="552" spans="1:10" ht="19.5" thickBot="1" x14ac:dyDescent="0.25">
      <c r="A552" s="396">
        <v>1</v>
      </c>
      <c r="B552" s="7" t="s">
        <v>153</v>
      </c>
      <c r="C552" s="135">
        <v>200</v>
      </c>
      <c r="D552" s="135">
        <f>SUM(D553:D556)</f>
        <v>230</v>
      </c>
      <c r="E552" s="135">
        <f t="shared" ref="E552:I552" si="86">SUM(E553:E556)</f>
        <v>229.9</v>
      </c>
      <c r="F552" s="135">
        <f t="shared" si="86"/>
        <v>8.2799999999999994</v>
      </c>
      <c r="G552" s="135">
        <f t="shared" si="86"/>
        <v>8.2399999999999984</v>
      </c>
      <c r="H552" s="135">
        <f t="shared" si="86"/>
        <v>29.53</v>
      </c>
      <c r="I552" s="135">
        <f t="shared" si="86"/>
        <v>227.06</v>
      </c>
      <c r="J552" s="2"/>
    </row>
    <row r="553" spans="1:10" x14ac:dyDescent="0.2">
      <c r="A553" s="399"/>
      <c r="B553" s="69" t="s">
        <v>24</v>
      </c>
      <c r="C553" s="141"/>
      <c r="D553" s="136">
        <v>20</v>
      </c>
      <c r="E553" s="136">
        <v>19.899999999999999</v>
      </c>
      <c r="F553" s="136">
        <v>2.25</v>
      </c>
      <c r="G553" s="136">
        <v>0.14000000000000001</v>
      </c>
      <c r="H553" s="136">
        <v>14.53</v>
      </c>
      <c r="I553" s="136">
        <v>68.260000000000005</v>
      </c>
      <c r="J553" s="2"/>
    </row>
    <row r="554" spans="1:10" x14ac:dyDescent="0.2">
      <c r="A554" s="399"/>
      <c r="B554" s="39" t="s">
        <v>193</v>
      </c>
      <c r="C554" s="129"/>
      <c r="D554" s="129">
        <v>200</v>
      </c>
      <c r="E554" s="129">
        <v>200</v>
      </c>
      <c r="F554" s="129">
        <v>6</v>
      </c>
      <c r="G554" s="129">
        <v>4</v>
      </c>
      <c r="H554" s="129">
        <v>10</v>
      </c>
      <c r="I554" s="102">
        <v>104</v>
      </c>
      <c r="J554" s="2"/>
    </row>
    <row r="555" spans="1:10" x14ac:dyDescent="0.2">
      <c r="A555" s="399"/>
      <c r="B555" s="128" t="s">
        <v>7</v>
      </c>
      <c r="C555" s="129"/>
      <c r="D555" s="332">
        <v>5</v>
      </c>
      <c r="E555" s="129">
        <v>5</v>
      </c>
      <c r="F555" s="129"/>
      <c r="G555" s="129"/>
      <c r="H555" s="129">
        <v>4.95</v>
      </c>
      <c r="I555" s="102">
        <v>17.399999999999999</v>
      </c>
      <c r="J555" s="2"/>
    </row>
    <row r="556" spans="1:10" ht="19.5" thickBot="1" x14ac:dyDescent="0.25">
      <c r="A556" s="397"/>
      <c r="B556" s="134" t="s">
        <v>283</v>
      </c>
      <c r="C556" s="132"/>
      <c r="D556" s="132">
        <v>5</v>
      </c>
      <c r="E556" s="132">
        <v>5</v>
      </c>
      <c r="F556" s="132">
        <v>0.03</v>
      </c>
      <c r="G556" s="132">
        <v>4.0999999999999996</v>
      </c>
      <c r="H556" s="132">
        <v>0.05</v>
      </c>
      <c r="I556" s="133">
        <v>37.4</v>
      </c>
      <c r="J556" s="2"/>
    </row>
    <row r="557" spans="1:10" ht="19.5" thickBot="1" x14ac:dyDescent="0.25">
      <c r="A557" s="234">
        <v>2</v>
      </c>
      <c r="B557" s="254" t="s">
        <v>205</v>
      </c>
      <c r="C557" s="258">
        <v>125</v>
      </c>
      <c r="D557" s="258">
        <v>125</v>
      </c>
      <c r="E557" s="258">
        <v>125</v>
      </c>
      <c r="F557" s="258">
        <v>2.5</v>
      </c>
      <c r="G557" s="258">
        <v>3.75</v>
      </c>
      <c r="H557" s="258">
        <v>5</v>
      </c>
      <c r="I557" s="269">
        <v>62.5</v>
      </c>
      <c r="J557" s="2"/>
    </row>
    <row r="558" spans="1:10" ht="19.5" thickBot="1" x14ac:dyDescent="0.25">
      <c r="A558" s="46">
        <v>3</v>
      </c>
      <c r="B558" s="7" t="s">
        <v>237</v>
      </c>
      <c r="C558" s="135">
        <v>25</v>
      </c>
      <c r="D558" s="135">
        <v>25</v>
      </c>
      <c r="E558" s="135">
        <v>25</v>
      </c>
      <c r="F558" s="135">
        <v>2.0499999999999998</v>
      </c>
      <c r="G558" s="135">
        <v>2.38</v>
      </c>
      <c r="H558" s="135">
        <v>18.5</v>
      </c>
      <c r="I558" s="32">
        <v>106.5</v>
      </c>
      <c r="J558" s="2"/>
    </row>
    <row r="559" spans="1:10" ht="19.5" thickBot="1" x14ac:dyDescent="0.25">
      <c r="A559" s="151"/>
      <c r="B559" s="96" t="s">
        <v>43</v>
      </c>
      <c r="C559" s="129"/>
      <c r="D559" s="129"/>
      <c r="E559" s="260"/>
      <c r="F559" s="305">
        <f>F552+F557+F558</f>
        <v>12.829999999999998</v>
      </c>
      <c r="G559" s="283">
        <f>G552+G557+G558</f>
        <v>14.369999999999997</v>
      </c>
      <c r="H559" s="283">
        <f>H552+H557+H558</f>
        <v>53.03</v>
      </c>
      <c r="I559" s="306">
        <f>I552+I557+I558</f>
        <v>396.06</v>
      </c>
      <c r="J559" s="2"/>
    </row>
    <row r="560" spans="1:10" ht="19.5" thickBot="1" x14ac:dyDescent="0.25">
      <c r="A560" s="59"/>
      <c r="B560" s="60"/>
      <c r="C560" s="60"/>
      <c r="D560" s="60"/>
      <c r="E560" s="60"/>
      <c r="F560" s="60"/>
      <c r="G560" s="60"/>
      <c r="H560" s="60"/>
      <c r="I560" s="61"/>
      <c r="J560" s="2"/>
    </row>
    <row r="561" spans="1:10" ht="19.5" thickBot="1" x14ac:dyDescent="0.25">
      <c r="A561" s="393" t="s">
        <v>14</v>
      </c>
      <c r="B561" s="404"/>
      <c r="C561" s="404"/>
      <c r="D561" s="404"/>
      <c r="E561" s="404"/>
      <c r="F561" s="404"/>
      <c r="G561" s="404"/>
      <c r="H561" s="404"/>
      <c r="I561" s="405"/>
      <c r="J561" s="2"/>
    </row>
    <row r="562" spans="1:10" ht="19.5" thickBot="1" x14ac:dyDescent="0.25">
      <c r="A562" s="46">
        <v>1</v>
      </c>
      <c r="B562" s="307" t="s">
        <v>260</v>
      </c>
      <c r="C562" s="285">
        <v>111</v>
      </c>
      <c r="D562" s="161">
        <v>150</v>
      </c>
      <c r="E562" s="161">
        <v>111</v>
      </c>
      <c r="F562" s="161"/>
      <c r="G562" s="161"/>
      <c r="H562" s="161">
        <v>88.8</v>
      </c>
      <c r="I562" s="286">
        <v>42.18</v>
      </c>
      <c r="J562" s="2"/>
    </row>
    <row r="563" spans="1:10" ht="19.5" thickBot="1" x14ac:dyDescent="0.25">
      <c r="A563" s="146"/>
      <c r="B563" s="308" t="s">
        <v>272</v>
      </c>
      <c r="C563" s="220">
        <v>10</v>
      </c>
      <c r="D563" s="150">
        <v>10</v>
      </c>
      <c r="E563" s="150">
        <v>10</v>
      </c>
      <c r="F563" s="150">
        <v>2</v>
      </c>
      <c r="G563" s="150">
        <v>7</v>
      </c>
      <c r="H563" s="150">
        <v>1</v>
      </c>
      <c r="I563" s="309">
        <v>65</v>
      </c>
      <c r="J563" s="2"/>
    </row>
    <row r="564" spans="1:10" ht="19.5" thickBot="1" x14ac:dyDescent="0.25">
      <c r="A564" s="272"/>
      <c r="B564" s="312" t="s">
        <v>229</v>
      </c>
      <c r="C564" s="311"/>
      <c r="D564" s="141"/>
      <c r="E564" s="310"/>
      <c r="F564" s="31">
        <f>F563+F562</f>
        <v>2</v>
      </c>
      <c r="G564" s="135">
        <f t="shared" ref="G564:I564" si="87">G563+G562</f>
        <v>7</v>
      </c>
      <c r="H564" s="135">
        <f t="shared" si="87"/>
        <v>89.8</v>
      </c>
      <c r="I564" s="9">
        <f t="shared" si="87"/>
        <v>107.18</v>
      </c>
      <c r="J564" s="2"/>
    </row>
    <row r="565" spans="1:10" ht="19.5" thickBot="1" x14ac:dyDescent="0.25">
      <c r="A565" s="401" t="s">
        <v>15</v>
      </c>
      <c r="B565" s="406"/>
      <c r="C565" s="406"/>
      <c r="D565" s="406"/>
      <c r="E565" s="406"/>
      <c r="F565" s="406"/>
      <c r="G565" s="406"/>
      <c r="H565" s="406"/>
      <c r="I565" s="407"/>
      <c r="J565" s="2"/>
    </row>
    <row r="566" spans="1:10" ht="19.5" thickBot="1" x14ac:dyDescent="0.25">
      <c r="A566" s="412">
        <v>1</v>
      </c>
      <c r="B566" s="7" t="s">
        <v>154</v>
      </c>
      <c r="C566" s="135">
        <v>61</v>
      </c>
      <c r="D566" s="135">
        <f>D567+D568+D569+D570</f>
        <v>73</v>
      </c>
      <c r="E566" s="135">
        <f t="shared" ref="E566:I566" si="88">E567+E568+E569+E570</f>
        <v>61.05</v>
      </c>
      <c r="F566" s="135">
        <f t="shared" si="88"/>
        <v>1</v>
      </c>
      <c r="G566" s="135">
        <f t="shared" si="88"/>
        <v>1.99</v>
      </c>
      <c r="H566" s="135">
        <f t="shared" si="88"/>
        <v>3.27</v>
      </c>
      <c r="I566" s="135">
        <f t="shared" si="88"/>
        <v>35.299999999999997</v>
      </c>
      <c r="J566" s="2"/>
    </row>
    <row r="567" spans="1:10" x14ac:dyDescent="0.2">
      <c r="A567" s="413"/>
      <c r="B567" s="116" t="s">
        <v>129</v>
      </c>
      <c r="C567" s="141"/>
      <c r="D567" s="136">
        <v>50</v>
      </c>
      <c r="E567" s="136">
        <v>40</v>
      </c>
      <c r="F567" s="136">
        <v>0.8</v>
      </c>
      <c r="G567" s="136"/>
      <c r="H567" s="136">
        <v>2.4</v>
      </c>
      <c r="I567" s="114">
        <v>13.6</v>
      </c>
      <c r="J567" s="2"/>
    </row>
    <row r="568" spans="1:10" x14ac:dyDescent="0.2">
      <c r="A568" s="413"/>
      <c r="B568" s="89" t="s">
        <v>155</v>
      </c>
      <c r="C568" s="96"/>
      <c r="D568" s="129">
        <v>15</v>
      </c>
      <c r="E568" s="129">
        <v>14.25</v>
      </c>
      <c r="F568" s="129">
        <v>0.09</v>
      </c>
      <c r="G568" s="129"/>
      <c r="H568" s="129">
        <v>0.6</v>
      </c>
      <c r="I568" s="102">
        <v>2.57</v>
      </c>
      <c r="J568" s="2"/>
    </row>
    <row r="569" spans="1:10" x14ac:dyDescent="0.2">
      <c r="A569" s="413"/>
      <c r="B569" s="89" t="s">
        <v>88</v>
      </c>
      <c r="C569" s="96"/>
      <c r="D569" s="129">
        <v>6</v>
      </c>
      <c r="E569" s="129">
        <v>4.8</v>
      </c>
      <c r="F569" s="129">
        <v>0.11</v>
      </c>
      <c r="G569" s="129">
        <v>0.01</v>
      </c>
      <c r="H569" s="129">
        <v>0.27</v>
      </c>
      <c r="I569" s="102">
        <v>1.1499999999999999</v>
      </c>
      <c r="J569" s="2"/>
    </row>
    <row r="570" spans="1:10" ht="19.5" thickBot="1" x14ac:dyDescent="0.25">
      <c r="A570" s="413"/>
      <c r="B570" s="122" t="s">
        <v>86</v>
      </c>
      <c r="C570" s="148"/>
      <c r="D570" s="139">
        <v>2</v>
      </c>
      <c r="E570" s="139">
        <v>2</v>
      </c>
      <c r="F570" s="139"/>
      <c r="G570" s="139">
        <v>1.98</v>
      </c>
      <c r="H570" s="139"/>
      <c r="I570" s="236">
        <v>17.98</v>
      </c>
      <c r="J570" s="2"/>
    </row>
    <row r="571" spans="1:10" ht="19.5" thickBot="1" x14ac:dyDescent="0.25">
      <c r="A571" s="414">
        <v>2</v>
      </c>
      <c r="B571" s="230" t="s">
        <v>181</v>
      </c>
      <c r="C571" s="90">
        <v>200</v>
      </c>
      <c r="D571" s="135">
        <f t="shared" ref="D571:I571" si="89">SUM(D572:D581)</f>
        <v>184.6</v>
      </c>
      <c r="E571" s="135">
        <f t="shared" si="89"/>
        <v>151.9</v>
      </c>
      <c r="F571" s="135">
        <f t="shared" si="89"/>
        <v>10.71</v>
      </c>
      <c r="G571" s="135">
        <f t="shared" si="89"/>
        <v>9.32</v>
      </c>
      <c r="H571" s="135">
        <f t="shared" si="89"/>
        <v>19.29</v>
      </c>
      <c r="I571" s="135">
        <f t="shared" si="89"/>
        <v>166.59</v>
      </c>
      <c r="J571" s="2"/>
    </row>
    <row r="572" spans="1:10" x14ac:dyDescent="0.2">
      <c r="A572" s="415"/>
      <c r="B572" s="193" t="s">
        <v>198</v>
      </c>
      <c r="C572" s="173"/>
      <c r="D572" s="173">
        <v>5</v>
      </c>
      <c r="E572" s="173">
        <v>5</v>
      </c>
      <c r="F572" s="173">
        <v>0.14000000000000001</v>
      </c>
      <c r="G572" s="173">
        <v>1</v>
      </c>
      <c r="H572" s="173">
        <v>0.16</v>
      </c>
      <c r="I572" s="174">
        <v>10</v>
      </c>
      <c r="J572" s="2"/>
    </row>
    <row r="573" spans="1:10" x14ac:dyDescent="0.2">
      <c r="A573" s="415"/>
      <c r="B573" s="92" t="s">
        <v>18</v>
      </c>
      <c r="C573" s="129"/>
      <c r="D573" s="129">
        <v>100</v>
      </c>
      <c r="E573" s="129">
        <v>72</v>
      </c>
      <c r="F573" s="129">
        <v>1.44</v>
      </c>
      <c r="G573" s="129">
        <v>7.0000000000000007E-2</v>
      </c>
      <c r="H573" s="129">
        <v>13.68</v>
      </c>
      <c r="I573" s="130">
        <v>57.6</v>
      </c>
      <c r="J573" s="2"/>
    </row>
    <row r="574" spans="1:10" x14ac:dyDescent="0.2">
      <c r="A574" s="415"/>
      <c r="B574" s="92" t="s">
        <v>17</v>
      </c>
      <c r="C574" s="129"/>
      <c r="D574" s="129">
        <v>10</v>
      </c>
      <c r="E574" s="129">
        <v>8</v>
      </c>
      <c r="F574" s="129">
        <v>0.1</v>
      </c>
      <c r="G574" s="129">
        <v>0.01</v>
      </c>
      <c r="H574" s="129">
        <v>0.56000000000000005</v>
      </c>
      <c r="I574" s="130">
        <v>3.28</v>
      </c>
      <c r="J574" s="2"/>
    </row>
    <row r="575" spans="1:10" x14ac:dyDescent="0.2">
      <c r="A575" s="415"/>
      <c r="B575" s="92" t="s">
        <v>19</v>
      </c>
      <c r="C575" s="129"/>
      <c r="D575" s="129">
        <v>10</v>
      </c>
      <c r="E575" s="129">
        <v>8.4</v>
      </c>
      <c r="F575" s="129">
        <v>0.14000000000000001</v>
      </c>
      <c r="G575" s="129"/>
      <c r="H575" s="129">
        <v>0.8</v>
      </c>
      <c r="I575" s="130">
        <v>3.53</v>
      </c>
      <c r="J575" s="2"/>
    </row>
    <row r="576" spans="1:10" x14ac:dyDescent="0.2">
      <c r="A576" s="415"/>
      <c r="B576" s="92" t="s">
        <v>20</v>
      </c>
      <c r="C576" s="129"/>
      <c r="D576" s="129">
        <v>3</v>
      </c>
      <c r="E576" s="129">
        <v>2.4</v>
      </c>
      <c r="F576" s="129">
        <v>0.5</v>
      </c>
      <c r="G576" s="129">
        <v>0.11</v>
      </c>
      <c r="H576" s="129">
        <v>1.27</v>
      </c>
      <c r="I576" s="130">
        <v>0.94</v>
      </c>
      <c r="J576" s="2"/>
    </row>
    <row r="577" spans="1:10" x14ac:dyDescent="0.2">
      <c r="A577" s="415"/>
      <c r="B577" s="92" t="s">
        <v>283</v>
      </c>
      <c r="C577" s="129"/>
      <c r="D577" s="129">
        <v>2</v>
      </c>
      <c r="E577" s="129">
        <v>2</v>
      </c>
      <c r="F577" s="129">
        <v>0.01</v>
      </c>
      <c r="G577" s="129">
        <v>1.64</v>
      </c>
      <c r="H577" s="129">
        <v>0.02</v>
      </c>
      <c r="I577" s="130">
        <v>14.96</v>
      </c>
      <c r="J577" s="2"/>
    </row>
    <row r="578" spans="1:10" x14ac:dyDescent="0.2">
      <c r="A578" s="415"/>
      <c r="B578" s="92" t="s">
        <v>29</v>
      </c>
      <c r="C578" s="129"/>
      <c r="D578" s="129">
        <v>1.6</v>
      </c>
      <c r="E578" s="129">
        <v>1.6</v>
      </c>
      <c r="F578" s="129"/>
      <c r="G578" s="129"/>
      <c r="H578" s="129"/>
      <c r="I578" s="130"/>
      <c r="J578" s="2"/>
    </row>
    <row r="579" spans="1:10" x14ac:dyDescent="0.2">
      <c r="A579" s="415"/>
      <c r="B579" s="92" t="s">
        <v>61</v>
      </c>
      <c r="C579" s="129"/>
      <c r="D579" s="129">
        <v>3</v>
      </c>
      <c r="E579" s="129">
        <v>3</v>
      </c>
      <c r="F579" s="129"/>
      <c r="G579" s="129">
        <v>2.97</v>
      </c>
      <c r="H579" s="129"/>
      <c r="I579" s="130">
        <v>26.97</v>
      </c>
      <c r="J579" s="2"/>
    </row>
    <row r="580" spans="1:10" ht="18.75" customHeight="1" x14ac:dyDescent="0.2">
      <c r="A580" s="415"/>
      <c r="B580" s="92" t="s">
        <v>155</v>
      </c>
      <c r="C580" s="129"/>
      <c r="D580" s="129">
        <v>10</v>
      </c>
      <c r="E580" s="129">
        <v>9.5</v>
      </c>
      <c r="F580" s="129">
        <v>0.06</v>
      </c>
      <c r="G580" s="129"/>
      <c r="H580" s="129">
        <v>0.4</v>
      </c>
      <c r="I580" s="130">
        <v>1.71</v>
      </c>
      <c r="J580" s="2"/>
    </row>
    <row r="581" spans="1:10" ht="19.5" thickBot="1" x14ac:dyDescent="0.25">
      <c r="A581" s="416"/>
      <c r="B581" s="181" t="s">
        <v>156</v>
      </c>
      <c r="C581" s="132"/>
      <c r="D581" s="70">
        <v>40</v>
      </c>
      <c r="E581" s="70">
        <v>40</v>
      </c>
      <c r="F581" s="70">
        <v>8.32</v>
      </c>
      <c r="G581" s="70">
        <v>3.52</v>
      </c>
      <c r="H581" s="70">
        <v>2.4</v>
      </c>
      <c r="I581" s="71">
        <v>47.6</v>
      </c>
      <c r="J581" s="2"/>
    </row>
    <row r="582" spans="1:10" ht="19.5" thickBot="1" x14ac:dyDescent="0.25">
      <c r="A582" s="118">
        <v>3</v>
      </c>
      <c r="B582" s="121" t="s">
        <v>225</v>
      </c>
      <c r="C582" s="31" t="s">
        <v>108</v>
      </c>
      <c r="D582" s="135">
        <f t="shared" ref="D582:I582" si="90">SUM(D583:D589)</f>
        <v>178</v>
      </c>
      <c r="E582" s="135">
        <f t="shared" si="90"/>
        <v>174.25</v>
      </c>
      <c r="F582" s="135">
        <f t="shared" si="90"/>
        <v>30.120000000000005</v>
      </c>
      <c r="G582" s="135">
        <f t="shared" si="90"/>
        <v>19.09</v>
      </c>
      <c r="H582" s="135">
        <f t="shared" si="90"/>
        <v>27.1</v>
      </c>
      <c r="I582" s="135">
        <f t="shared" si="90"/>
        <v>297.70999999999992</v>
      </c>
      <c r="J582" s="2"/>
    </row>
    <row r="583" spans="1:10" x14ac:dyDescent="0.2">
      <c r="A583" s="111"/>
      <c r="B583" s="10" t="s">
        <v>156</v>
      </c>
      <c r="C583" s="136"/>
      <c r="D583" s="136">
        <v>110</v>
      </c>
      <c r="E583" s="136">
        <v>110</v>
      </c>
      <c r="F583" s="136">
        <v>22.88</v>
      </c>
      <c r="G583" s="136">
        <v>9.69</v>
      </c>
      <c r="H583" s="136">
        <v>6.6</v>
      </c>
      <c r="I583" s="12">
        <v>130.9</v>
      </c>
      <c r="J583" s="2"/>
    </row>
    <row r="584" spans="1:10" x14ac:dyDescent="0.2">
      <c r="A584" s="111"/>
      <c r="B584" s="257" t="s">
        <v>273</v>
      </c>
      <c r="C584" s="129"/>
      <c r="D584" s="129">
        <v>30</v>
      </c>
      <c r="E584" s="129">
        <v>29.85</v>
      </c>
      <c r="F584" s="129">
        <v>6.87</v>
      </c>
      <c r="G584" s="129">
        <v>0.3</v>
      </c>
      <c r="H584" s="129">
        <v>15.82</v>
      </c>
      <c r="I584" s="130">
        <v>93.73</v>
      </c>
      <c r="J584" s="2"/>
    </row>
    <row r="585" spans="1:10" x14ac:dyDescent="0.2">
      <c r="A585" s="111"/>
      <c r="B585" s="128" t="s">
        <v>19</v>
      </c>
      <c r="C585" s="129"/>
      <c r="D585" s="129">
        <v>10</v>
      </c>
      <c r="E585" s="129">
        <v>8.4</v>
      </c>
      <c r="F585" s="129">
        <v>0.14000000000000001</v>
      </c>
      <c r="G585" s="129">
        <v>4.95</v>
      </c>
      <c r="H585" s="129">
        <v>0.8</v>
      </c>
      <c r="I585" s="130">
        <v>3.53</v>
      </c>
      <c r="J585" s="2"/>
    </row>
    <row r="586" spans="1:10" x14ac:dyDescent="0.2">
      <c r="A586" s="111"/>
      <c r="B586" s="128" t="s">
        <v>65</v>
      </c>
      <c r="C586" s="124"/>
      <c r="D586" s="129">
        <v>10</v>
      </c>
      <c r="E586" s="129">
        <v>10</v>
      </c>
      <c r="F586" s="129">
        <v>0.1</v>
      </c>
      <c r="G586" s="129">
        <v>0.04</v>
      </c>
      <c r="H586" s="129">
        <v>0.3</v>
      </c>
      <c r="I586" s="130">
        <v>1.9</v>
      </c>
      <c r="J586" s="2"/>
    </row>
    <row r="587" spans="1:10" x14ac:dyDescent="0.2">
      <c r="A587" s="111"/>
      <c r="B587" s="128" t="s">
        <v>61</v>
      </c>
      <c r="C587" s="129"/>
      <c r="D587" s="129">
        <v>3</v>
      </c>
      <c r="E587" s="129">
        <v>3</v>
      </c>
      <c r="F587" s="129"/>
      <c r="G587" s="129"/>
      <c r="H587" s="129">
        <v>2.97</v>
      </c>
      <c r="I587" s="130">
        <v>26.97</v>
      </c>
      <c r="J587" s="2"/>
    </row>
    <row r="588" spans="1:10" x14ac:dyDescent="0.2">
      <c r="A588" s="111"/>
      <c r="B588" s="89" t="s">
        <v>283</v>
      </c>
      <c r="C588" s="129"/>
      <c r="D588" s="132">
        <v>5</v>
      </c>
      <c r="E588" s="132">
        <v>5</v>
      </c>
      <c r="F588" s="132">
        <v>0.03</v>
      </c>
      <c r="G588" s="132">
        <v>4.0999999999999996</v>
      </c>
      <c r="H588" s="132">
        <v>0.05</v>
      </c>
      <c r="I588" s="133">
        <v>37.4</v>
      </c>
      <c r="J588" s="2"/>
    </row>
    <row r="589" spans="1:10" ht="19.5" thickBot="1" x14ac:dyDescent="0.25">
      <c r="A589" s="112"/>
      <c r="B589" s="137" t="s">
        <v>157</v>
      </c>
      <c r="C589" s="138"/>
      <c r="D589" s="129">
        <v>10</v>
      </c>
      <c r="E589" s="129">
        <v>8</v>
      </c>
      <c r="F589" s="129">
        <v>0.1</v>
      </c>
      <c r="G589" s="129">
        <v>0.01</v>
      </c>
      <c r="H589" s="129">
        <v>0.56000000000000005</v>
      </c>
      <c r="I589" s="130">
        <v>3.28</v>
      </c>
      <c r="J589" s="2"/>
    </row>
    <row r="590" spans="1:10" ht="19.5" thickBot="1" x14ac:dyDescent="0.25">
      <c r="A590" s="396">
        <v>4</v>
      </c>
      <c r="B590" s="7" t="s">
        <v>180</v>
      </c>
      <c r="C590" s="135">
        <v>200</v>
      </c>
      <c r="D590" s="135">
        <f>D591+D592</f>
        <v>15</v>
      </c>
      <c r="E590" s="135">
        <f t="shared" ref="E590:I590" si="91">E591+E592</f>
        <v>15</v>
      </c>
      <c r="F590" s="135">
        <f t="shared" si="91"/>
        <v>0.17</v>
      </c>
      <c r="G590" s="135">
        <f t="shared" si="91"/>
        <v>7.0000000000000007E-2</v>
      </c>
      <c r="H590" s="135">
        <f t="shared" si="91"/>
        <v>11.25</v>
      </c>
      <c r="I590" s="135">
        <f t="shared" si="91"/>
        <v>42.4</v>
      </c>
      <c r="J590" s="2"/>
    </row>
    <row r="591" spans="1:10" x14ac:dyDescent="0.2">
      <c r="A591" s="399"/>
      <c r="B591" s="198" t="s">
        <v>158</v>
      </c>
      <c r="C591" s="187"/>
      <c r="D591" s="136">
        <v>10</v>
      </c>
      <c r="E591" s="136">
        <v>10</v>
      </c>
      <c r="F591" s="132">
        <v>0.17</v>
      </c>
      <c r="G591" s="132">
        <v>7.0000000000000007E-2</v>
      </c>
      <c r="H591" s="132">
        <v>6.3</v>
      </c>
      <c r="I591" s="133">
        <v>25</v>
      </c>
      <c r="J591" s="2"/>
    </row>
    <row r="592" spans="1:10" ht="19.5" thickBot="1" x14ac:dyDescent="0.25">
      <c r="A592" s="399"/>
      <c r="B592" s="211" t="s">
        <v>7</v>
      </c>
      <c r="C592" s="197"/>
      <c r="D592" s="338">
        <v>5</v>
      </c>
      <c r="E592" s="138">
        <v>5</v>
      </c>
      <c r="F592" s="138"/>
      <c r="G592" s="138"/>
      <c r="H592" s="138">
        <v>4.95</v>
      </c>
      <c r="I592" s="131">
        <v>17.399999999999999</v>
      </c>
      <c r="J592" s="2"/>
    </row>
    <row r="593" spans="1:10" ht="19.5" thickBot="1" x14ac:dyDescent="0.25">
      <c r="A593" s="400"/>
      <c r="B593" s="231"/>
      <c r="C593" s="197"/>
      <c r="D593" s="138"/>
      <c r="E593" s="138"/>
      <c r="F593" s="138"/>
      <c r="G593" s="138"/>
      <c r="H593" s="138"/>
      <c r="I593" s="131"/>
      <c r="J593" s="2"/>
    </row>
    <row r="594" spans="1:10" ht="19.5" thickBot="1" x14ac:dyDescent="0.25">
      <c r="A594" s="176">
        <v>5</v>
      </c>
      <c r="B594" s="44" t="s">
        <v>30</v>
      </c>
      <c r="C594" s="147">
        <v>40</v>
      </c>
      <c r="D594" s="147">
        <v>40</v>
      </c>
      <c r="E594" s="147">
        <v>40</v>
      </c>
      <c r="F594" s="147">
        <v>3.6</v>
      </c>
      <c r="G594" s="147">
        <v>1.2</v>
      </c>
      <c r="H594" s="147">
        <v>19.2</v>
      </c>
      <c r="I594" s="45">
        <v>103.2</v>
      </c>
      <c r="J594" s="2"/>
    </row>
    <row r="595" spans="1:10" ht="19.5" thickBot="1" x14ac:dyDescent="0.25">
      <c r="A595" s="379"/>
      <c r="B595" s="380" t="s">
        <v>44</v>
      </c>
      <c r="C595" s="381"/>
      <c r="D595" s="381"/>
      <c r="E595" s="381"/>
      <c r="F595" s="283">
        <f>SUM(F566+F571+F582+F590+F594)</f>
        <v>45.600000000000009</v>
      </c>
      <c r="G595" s="283">
        <f t="shared" ref="G595:I595" si="92">SUM(G566+G571+G582+G590+G594)</f>
        <v>31.669999999999998</v>
      </c>
      <c r="H595" s="283">
        <f t="shared" si="92"/>
        <v>80.11</v>
      </c>
      <c r="I595" s="306">
        <f t="shared" si="92"/>
        <v>645.19999999999993</v>
      </c>
      <c r="J595" s="2"/>
    </row>
    <row r="596" spans="1:10" ht="19.5" thickBot="1" x14ac:dyDescent="0.25">
      <c r="A596" s="59"/>
      <c r="B596" s="60"/>
      <c r="C596" s="60"/>
      <c r="D596" s="60"/>
      <c r="E596" s="60"/>
      <c r="F596" s="60"/>
      <c r="G596" s="60"/>
      <c r="H596" s="60"/>
      <c r="I596" s="61"/>
      <c r="J596" s="2"/>
    </row>
    <row r="597" spans="1:10" ht="19.5" thickBot="1" x14ac:dyDescent="0.25">
      <c r="A597" s="393" t="s">
        <v>23</v>
      </c>
      <c r="B597" s="394"/>
      <c r="C597" s="394"/>
      <c r="D597" s="394"/>
      <c r="E597" s="394"/>
      <c r="F597" s="394"/>
      <c r="G597" s="394"/>
      <c r="H597" s="394"/>
      <c r="I597" s="395"/>
      <c r="J597" s="2"/>
    </row>
    <row r="598" spans="1:10" ht="19.5" thickBot="1" x14ac:dyDescent="0.25">
      <c r="A598" s="396">
        <v>1</v>
      </c>
      <c r="B598" s="7" t="s">
        <v>159</v>
      </c>
      <c r="C598" s="135" t="s">
        <v>244</v>
      </c>
      <c r="D598" s="135">
        <f t="shared" ref="D598:I598" si="93">SUM(D599:D605)</f>
        <v>287</v>
      </c>
      <c r="E598" s="135">
        <f t="shared" si="93"/>
        <v>196.62</v>
      </c>
      <c r="F598" s="135">
        <f t="shared" si="93"/>
        <v>14.43</v>
      </c>
      <c r="G598" s="135">
        <f t="shared" si="93"/>
        <v>8.61</v>
      </c>
      <c r="H598" s="135">
        <f t="shared" si="93"/>
        <v>26.119999999999997</v>
      </c>
      <c r="I598" s="135">
        <f t="shared" si="93"/>
        <v>251.65999999999997</v>
      </c>
      <c r="J598" s="2"/>
    </row>
    <row r="599" spans="1:10" x14ac:dyDescent="0.2">
      <c r="A599" s="397"/>
      <c r="B599" s="319" t="s">
        <v>274</v>
      </c>
      <c r="C599" s="136"/>
      <c r="D599" s="136">
        <v>115</v>
      </c>
      <c r="E599" s="136">
        <v>65.5</v>
      </c>
      <c r="F599" s="136">
        <v>11.14</v>
      </c>
      <c r="G599" s="136">
        <v>3.08</v>
      </c>
      <c r="H599" s="136"/>
      <c r="I599" s="12">
        <v>95.7</v>
      </c>
      <c r="J599" s="2"/>
    </row>
    <row r="600" spans="1:10" x14ac:dyDescent="0.2">
      <c r="A600" s="397"/>
      <c r="B600" s="128" t="s">
        <v>19</v>
      </c>
      <c r="C600" s="129"/>
      <c r="D600" s="129">
        <v>8</v>
      </c>
      <c r="E600" s="129">
        <v>9.7200000000000006</v>
      </c>
      <c r="F600" s="129">
        <v>0.11</v>
      </c>
      <c r="G600" s="129"/>
      <c r="H600" s="129">
        <v>0.64</v>
      </c>
      <c r="I600" s="130">
        <v>2.82</v>
      </c>
      <c r="J600" s="2"/>
    </row>
    <row r="601" spans="1:10" x14ac:dyDescent="0.2">
      <c r="A601" s="397"/>
      <c r="B601" s="128" t="s">
        <v>160</v>
      </c>
      <c r="C601" s="129"/>
      <c r="D601" s="129">
        <v>5</v>
      </c>
      <c r="E601" s="129">
        <v>5</v>
      </c>
      <c r="F601" s="129">
        <v>0.5</v>
      </c>
      <c r="G601" s="129">
        <v>0.05</v>
      </c>
      <c r="H601" s="129">
        <v>3.65</v>
      </c>
      <c r="I601" s="130">
        <v>17.899999999999999</v>
      </c>
      <c r="J601" s="2"/>
    </row>
    <row r="602" spans="1:10" x14ac:dyDescent="0.2">
      <c r="A602" s="397"/>
      <c r="B602" s="39" t="s">
        <v>61</v>
      </c>
      <c r="C602" s="129"/>
      <c r="D602" s="129">
        <v>2</v>
      </c>
      <c r="E602" s="129">
        <v>2</v>
      </c>
      <c r="F602" s="129"/>
      <c r="G602" s="129">
        <v>1.98</v>
      </c>
      <c r="H602" s="129"/>
      <c r="I602" s="130">
        <v>17.98</v>
      </c>
      <c r="J602" s="2"/>
    </row>
    <row r="603" spans="1:10" x14ac:dyDescent="0.2">
      <c r="A603" s="397"/>
      <c r="B603" s="99" t="s">
        <v>18</v>
      </c>
      <c r="C603" s="129"/>
      <c r="D603" s="129">
        <v>150</v>
      </c>
      <c r="E603" s="129">
        <v>108</v>
      </c>
      <c r="F603" s="129">
        <v>2.16</v>
      </c>
      <c r="G603" s="129">
        <v>0.11</v>
      </c>
      <c r="H603" s="129">
        <v>20.52</v>
      </c>
      <c r="I603" s="130">
        <v>86.4</v>
      </c>
      <c r="J603" s="2"/>
    </row>
    <row r="604" spans="1:10" x14ac:dyDescent="0.2">
      <c r="A604" s="397"/>
      <c r="B604" s="128" t="s">
        <v>283</v>
      </c>
      <c r="C604" s="129"/>
      <c r="D604" s="129">
        <v>4</v>
      </c>
      <c r="E604" s="129">
        <v>4</v>
      </c>
      <c r="F604" s="129">
        <v>0.02</v>
      </c>
      <c r="G604" s="129">
        <v>3.28</v>
      </c>
      <c r="H604" s="129">
        <v>0.04</v>
      </c>
      <c r="I604" s="130">
        <v>29.92</v>
      </c>
      <c r="J604" s="2"/>
    </row>
    <row r="605" spans="1:10" ht="19.5" thickBot="1" x14ac:dyDescent="0.25">
      <c r="A605" s="397"/>
      <c r="B605" s="128" t="s">
        <v>161</v>
      </c>
      <c r="C605" s="129"/>
      <c r="D605" s="129">
        <v>3</v>
      </c>
      <c r="E605" s="129">
        <v>2.4</v>
      </c>
      <c r="F605" s="129">
        <v>0.5</v>
      </c>
      <c r="G605" s="129">
        <v>0.11</v>
      </c>
      <c r="H605" s="129">
        <v>1.27</v>
      </c>
      <c r="I605" s="130">
        <v>0.94</v>
      </c>
      <c r="J605" s="2"/>
    </row>
    <row r="606" spans="1:10" ht="19.5" thickBot="1" x14ac:dyDescent="0.25">
      <c r="A606" s="396">
        <v>2</v>
      </c>
      <c r="B606" s="7" t="s">
        <v>162</v>
      </c>
      <c r="C606" s="135">
        <v>200</v>
      </c>
      <c r="D606" s="135">
        <f>D607+D608</f>
        <v>10.199999999999999</v>
      </c>
      <c r="E606" s="135">
        <f t="shared" ref="E606:I606" si="94">E607+E608</f>
        <v>10.199999999999999</v>
      </c>
      <c r="F606" s="135">
        <f t="shared" si="94"/>
        <v>0</v>
      </c>
      <c r="G606" s="135">
        <f t="shared" si="94"/>
        <v>0</v>
      </c>
      <c r="H606" s="135">
        <f t="shared" si="94"/>
        <v>9.9</v>
      </c>
      <c r="I606" s="135">
        <f t="shared" si="94"/>
        <v>34.799999999999997</v>
      </c>
      <c r="J606" s="2"/>
    </row>
    <row r="607" spans="1:10" x14ac:dyDescent="0.2">
      <c r="A607" s="397"/>
      <c r="B607" s="49" t="s">
        <v>7</v>
      </c>
      <c r="C607" s="136"/>
      <c r="D607" s="339">
        <v>10</v>
      </c>
      <c r="E607" s="136">
        <v>10</v>
      </c>
      <c r="F607" s="136"/>
      <c r="G607" s="136"/>
      <c r="H607" s="136">
        <v>9.9</v>
      </c>
      <c r="I607" s="12">
        <v>34.799999999999997</v>
      </c>
      <c r="J607" s="2"/>
    </row>
    <row r="608" spans="1:10" ht="19.5" thickBot="1" x14ac:dyDescent="0.25">
      <c r="A608" s="397"/>
      <c r="B608" s="128" t="s">
        <v>13</v>
      </c>
      <c r="C608" s="129"/>
      <c r="D608" s="129">
        <v>0.2</v>
      </c>
      <c r="E608" s="129">
        <v>0.2</v>
      </c>
      <c r="F608" s="129"/>
      <c r="G608" s="129"/>
      <c r="H608" s="129"/>
      <c r="I608" s="130"/>
      <c r="J608" s="2"/>
    </row>
    <row r="609" spans="1:10" ht="19.5" thickBot="1" x14ac:dyDescent="0.25">
      <c r="A609" s="29">
        <v>3</v>
      </c>
      <c r="B609" s="78" t="s">
        <v>41</v>
      </c>
      <c r="C609" s="135">
        <v>40</v>
      </c>
      <c r="D609" s="135">
        <v>40</v>
      </c>
      <c r="E609" s="135">
        <v>40</v>
      </c>
      <c r="F609" s="135">
        <v>3.24</v>
      </c>
      <c r="G609" s="135">
        <v>0.48</v>
      </c>
      <c r="H609" s="135">
        <v>19.2</v>
      </c>
      <c r="I609" s="32">
        <v>106.8</v>
      </c>
      <c r="J609" s="2"/>
    </row>
    <row r="610" spans="1:10" ht="19.5" thickBot="1" x14ac:dyDescent="0.25">
      <c r="A610" s="142"/>
      <c r="B610" s="145" t="s">
        <v>45</v>
      </c>
      <c r="C610" s="149"/>
      <c r="D610" s="149"/>
      <c r="E610" s="149"/>
      <c r="F610" s="31">
        <f>SUM(F598+F606+F609)</f>
        <v>17.670000000000002</v>
      </c>
      <c r="G610" s="135">
        <f t="shared" ref="G610:I610" si="95">SUM(G598+G606+G609)</f>
        <v>9.09</v>
      </c>
      <c r="H610" s="135">
        <f t="shared" si="95"/>
        <v>55.22</v>
      </c>
      <c r="I610" s="9">
        <f t="shared" si="95"/>
        <v>393.26</v>
      </c>
      <c r="J610" s="2"/>
    </row>
    <row r="611" spans="1:10" ht="19.5" thickBot="1" x14ac:dyDescent="0.25">
      <c r="A611" s="84"/>
      <c r="B611" s="82" t="s">
        <v>163</v>
      </c>
      <c r="C611" s="86"/>
      <c r="D611" s="86"/>
      <c r="E611" s="86"/>
      <c r="F611" s="313">
        <f>SUM(F559+F564+F595+F610)</f>
        <v>78.100000000000009</v>
      </c>
      <c r="G611" s="313">
        <f>SUM(G559+G564+G595+G610)</f>
        <v>62.129999999999995</v>
      </c>
      <c r="H611" s="313">
        <f>SUM(H559+H564+H595+H610)</f>
        <v>278.15999999999997</v>
      </c>
      <c r="I611" s="342">
        <f>SUM(I559+I564+I595+I610)</f>
        <v>1541.7</v>
      </c>
      <c r="J611" s="2"/>
    </row>
    <row r="612" spans="1:10" ht="19.5" thickBot="1" x14ac:dyDescent="0.25">
      <c r="A612" s="393" t="s">
        <v>164</v>
      </c>
      <c r="B612" s="394"/>
      <c r="C612" s="394"/>
      <c r="D612" s="394"/>
      <c r="E612" s="394"/>
      <c r="F612" s="394"/>
      <c r="G612" s="394"/>
      <c r="H612" s="394"/>
      <c r="I612" s="395"/>
      <c r="J612" s="2"/>
    </row>
    <row r="613" spans="1:10" ht="19.5" thickBot="1" x14ac:dyDescent="0.25">
      <c r="A613" s="393" t="s">
        <v>11</v>
      </c>
      <c r="B613" s="394"/>
      <c r="C613" s="394"/>
      <c r="D613" s="394"/>
      <c r="E613" s="394"/>
      <c r="F613" s="394"/>
      <c r="G613" s="394"/>
      <c r="H613" s="394"/>
      <c r="I613" s="395"/>
      <c r="J613" s="2"/>
    </row>
    <row r="614" spans="1:10" ht="19.5" thickBot="1" x14ac:dyDescent="0.25">
      <c r="A614" s="396">
        <v>1</v>
      </c>
      <c r="B614" s="7" t="s">
        <v>194</v>
      </c>
      <c r="C614" s="135">
        <v>200</v>
      </c>
      <c r="D614" s="135">
        <f t="shared" ref="D614:I614" si="96">SUM(D615:D618)</f>
        <v>230</v>
      </c>
      <c r="E614" s="135">
        <f t="shared" si="96"/>
        <v>229.8</v>
      </c>
      <c r="F614" s="135">
        <f t="shared" si="96"/>
        <v>7.75</v>
      </c>
      <c r="G614" s="135">
        <f t="shared" si="96"/>
        <v>8.5</v>
      </c>
      <c r="H614" s="135">
        <f t="shared" si="96"/>
        <v>27.47</v>
      </c>
      <c r="I614" s="135">
        <f t="shared" si="96"/>
        <v>231.07</v>
      </c>
      <c r="J614" s="2"/>
    </row>
    <row r="615" spans="1:10" x14ac:dyDescent="0.2">
      <c r="A615" s="397"/>
      <c r="B615" s="49" t="s">
        <v>192</v>
      </c>
      <c r="C615" s="136"/>
      <c r="D615" s="136">
        <v>200</v>
      </c>
      <c r="E615" s="136">
        <v>200</v>
      </c>
      <c r="F615" s="136">
        <v>6</v>
      </c>
      <c r="G615" s="136">
        <v>4</v>
      </c>
      <c r="H615" s="136">
        <v>10</v>
      </c>
      <c r="I615" s="12">
        <v>104</v>
      </c>
      <c r="J615" s="2"/>
    </row>
    <row r="616" spans="1:10" x14ac:dyDescent="0.2">
      <c r="A616" s="397"/>
      <c r="B616" s="128" t="s">
        <v>33</v>
      </c>
      <c r="C616" s="129"/>
      <c r="D616" s="129">
        <v>20</v>
      </c>
      <c r="E616" s="129">
        <v>19.8</v>
      </c>
      <c r="F616" s="129">
        <v>1.45</v>
      </c>
      <c r="G616" s="129">
        <v>0.4</v>
      </c>
      <c r="H616" s="129">
        <v>12.47</v>
      </c>
      <c r="I616" s="130">
        <v>72.27</v>
      </c>
      <c r="J616" s="2"/>
    </row>
    <row r="617" spans="1:10" x14ac:dyDescent="0.2">
      <c r="A617" s="397"/>
      <c r="B617" s="128" t="s">
        <v>165</v>
      </c>
      <c r="C617" s="129"/>
      <c r="D617" s="332">
        <v>5</v>
      </c>
      <c r="E617" s="129">
        <v>5</v>
      </c>
      <c r="F617" s="129"/>
      <c r="G617" s="129"/>
      <c r="H617" s="129">
        <v>4.95</v>
      </c>
      <c r="I617" s="130">
        <v>17.399999999999999</v>
      </c>
      <c r="J617" s="2"/>
    </row>
    <row r="618" spans="1:10" ht="19.5" thickBot="1" x14ac:dyDescent="0.25">
      <c r="A618" s="398"/>
      <c r="B618" s="137" t="s">
        <v>283</v>
      </c>
      <c r="C618" s="138"/>
      <c r="D618" s="132">
        <v>5</v>
      </c>
      <c r="E618" s="132">
        <v>5</v>
      </c>
      <c r="F618" s="132">
        <v>0.3</v>
      </c>
      <c r="G618" s="132">
        <v>4.0999999999999996</v>
      </c>
      <c r="H618" s="132">
        <v>0.05</v>
      </c>
      <c r="I618" s="133">
        <v>37.4</v>
      </c>
      <c r="J618" s="2"/>
    </row>
    <row r="619" spans="1:10" ht="19.5" thickBot="1" x14ac:dyDescent="0.25">
      <c r="A619" s="118">
        <v>2</v>
      </c>
      <c r="B619" s="121" t="s">
        <v>112</v>
      </c>
      <c r="C619" s="90">
        <v>200</v>
      </c>
      <c r="D619" s="135">
        <f t="shared" ref="D619:I619" si="97">SUM(D620:D622)</f>
        <v>12.2</v>
      </c>
      <c r="E619" s="135">
        <f t="shared" si="97"/>
        <v>10.199999999999999</v>
      </c>
      <c r="F619" s="135">
        <f t="shared" si="97"/>
        <v>0.03</v>
      </c>
      <c r="G619" s="135">
        <f t="shared" si="97"/>
        <v>0.01</v>
      </c>
      <c r="H619" s="135">
        <f t="shared" si="97"/>
        <v>7.1999999999999993</v>
      </c>
      <c r="I619" s="135">
        <f t="shared" si="97"/>
        <v>25.23</v>
      </c>
      <c r="J619" s="2"/>
    </row>
    <row r="620" spans="1:10" x14ac:dyDescent="0.2">
      <c r="A620" s="111"/>
      <c r="B620" s="116" t="s">
        <v>7</v>
      </c>
      <c r="C620" s="124"/>
      <c r="D620" s="332">
        <v>7</v>
      </c>
      <c r="E620" s="129">
        <v>7</v>
      </c>
      <c r="F620" s="129"/>
      <c r="G620" s="129"/>
      <c r="H620" s="129">
        <v>6.93</v>
      </c>
      <c r="I620" s="130">
        <v>24.36</v>
      </c>
      <c r="J620" s="2"/>
    </row>
    <row r="621" spans="1:10" x14ac:dyDescent="0.2">
      <c r="A621" s="111"/>
      <c r="B621" s="89" t="s">
        <v>13</v>
      </c>
      <c r="C621" s="196"/>
      <c r="D621" s="132">
        <v>0.2</v>
      </c>
      <c r="E621" s="132">
        <v>0.2</v>
      </c>
      <c r="F621" s="132"/>
      <c r="G621" s="132"/>
      <c r="H621" s="132"/>
      <c r="I621" s="133"/>
      <c r="J621" s="2"/>
    </row>
    <row r="622" spans="1:10" ht="19.5" thickBot="1" x14ac:dyDescent="0.25">
      <c r="A622" s="112"/>
      <c r="B622" s="211" t="s">
        <v>100</v>
      </c>
      <c r="C622" s="197"/>
      <c r="D622" s="138">
        <v>5</v>
      </c>
      <c r="E622" s="138">
        <v>3</v>
      </c>
      <c r="F622" s="138">
        <v>0.03</v>
      </c>
      <c r="G622" s="138">
        <v>0.01</v>
      </c>
      <c r="H622" s="138">
        <v>0.27</v>
      </c>
      <c r="I622" s="131">
        <v>0.87</v>
      </c>
      <c r="J622" s="2"/>
    </row>
    <row r="623" spans="1:10" ht="19.5" thickBot="1" x14ac:dyDescent="0.25">
      <c r="A623" s="118">
        <v>3</v>
      </c>
      <c r="B623" s="7" t="s">
        <v>114</v>
      </c>
      <c r="C623" s="135" t="s">
        <v>242</v>
      </c>
      <c r="D623" s="135">
        <f>SUM(D624:D626)</f>
        <v>63</v>
      </c>
      <c r="E623" s="135">
        <f t="shared" ref="E623:I623" si="98">SUM(E624:E626)</f>
        <v>62.5</v>
      </c>
      <c r="F623" s="135">
        <f t="shared" si="98"/>
        <v>6.54</v>
      </c>
      <c r="G623" s="135">
        <f t="shared" si="98"/>
        <v>12.049999999999999</v>
      </c>
      <c r="H623" s="135">
        <f t="shared" si="98"/>
        <v>19.29</v>
      </c>
      <c r="I623" s="135">
        <f t="shared" si="98"/>
        <v>230.01999999999998</v>
      </c>
      <c r="J623" s="2"/>
    </row>
    <row r="624" spans="1:10" x14ac:dyDescent="0.2">
      <c r="A624" s="111"/>
      <c r="B624" s="242" t="s">
        <v>40</v>
      </c>
      <c r="C624" s="189"/>
      <c r="D624" s="189">
        <v>40</v>
      </c>
      <c r="E624" s="189">
        <v>40</v>
      </c>
      <c r="F624" s="189">
        <v>3.24</v>
      </c>
      <c r="G624" s="189">
        <v>0.48</v>
      </c>
      <c r="H624" s="189">
        <v>19.2</v>
      </c>
      <c r="I624" s="194">
        <v>106.8</v>
      </c>
      <c r="J624" s="2"/>
    </row>
    <row r="625" spans="1:10" x14ac:dyDescent="0.2">
      <c r="A625" s="177"/>
      <c r="B625" s="175" t="s">
        <v>115</v>
      </c>
      <c r="C625" s="70"/>
      <c r="D625" s="70">
        <v>13</v>
      </c>
      <c r="E625" s="70">
        <v>12.5</v>
      </c>
      <c r="F625" s="70">
        <v>3.24</v>
      </c>
      <c r="G625" s="70">
        <v>3.37</v>
      </c>
      <c r="H625" s="70"/>
      <c r="I625" s="71">
        <v>48.42</v>
      </c>
      <c r="J625" s="2"/>
    </row>
    <row r="626" spans="1:10" ht="19.5" thickBot="1" x14ac:dyDescent="0.25">
      <c r="A626" s="178"/>
      <c r="B626" s="317" t="s">
        <v>283</v>
      </c>
      <c r="C626" s="138"/>
      <c r="D626" s="138">
        <v>10</v>
      </c>
      <c r="E626" s="138">
        <v>10</v>
      </c>
      <c r="F626" s="138">
        <v>0.06</v>
      </c>
      <c r="G626" s="138">
        <v>8.1999999999999993</v>
      </c>
      <c r="H626" s="138">
        <v>0.09</v>
      </c>
      <c r="I626" s="131">
        <v>74.8</v>
      </c>
      <c r="J626" s="2"/>
    </row>
    <row r="627" spans="1:10" ht="19.5" thickBot="1" x14ac:dyDescent="0.25">
      <c r="A627" s="281"/>
      <c r="B627" s="312" t="s">
        <v>43</v>
      </c>
      <c r="C627" s="187"/>
      <c r="D627" s="136"/>
      <c r="E627" s="259"/>
      <c r="F627" s="314">
        <f>F614+F619+F623</f>
        <v>14.32</v>
      </c>
      <c r="G627" s="315">
        <f t="shared" ref="G627:I627" si="99">G614+G619+G623</f>
        <v>20.56</v>
      </c>
      <c r="H627" s="315">
        <f t="shared" si="99"/>
        <v>53.96</v>
      </c>
      <c r="I627" s="316">
        <f t="shared" si="99"/>
        <v>486.32</v>
      </c>
      <c r="J627" s="2"/>
    </row>
    <row r="628" spans="1:10" ht="19.5" thickBot="1" x14ac:dyDescent="0.25">
      <c r="A628" s="59"/>
      <c r="B628" s="60"/>
      <c r="C628" s="60"/>
      <c r="D628" s="60"/>
      <c r="E628" s="60"/>
      <c r="F628" s="60"/>
      <c r="G628" s="60"/>
      <c r="H628" s="60"/>
      <c r="I628" s="61"/>
      <c r="J628" s="2"/>
    </row>
    <row r="629" spans="1:10" ht="19.5" thickBot="1" x14ac:dyDescent="0.25">
      <c r="A629" s="393" t="s">
        <v>14</v>
      </c>
      <c r="B629" s="394"/>
      <c r="C629" s="394"/>
      <c r="D629" s="394"/>
      <c r="E629" s="394"/>
      <c r="F629" s="394"/>
      <c r="G629" s="394"/>
      <c r="H629" s="394"/>
      <c r="I629" s="395"/>
      <c r="J629" s="2"/>
    </row>
    <row r="630" spans="1:10" ht="19.5" thickBot="1" x14ac:dyDescent="0.25">
      <c r="A630" s="29">
        <v>1</v>
      </c>
      <c r="B630" s="78" t="s">
        <v>275</v>
      </c>
      <c r="C630" s="31">
        <v>100</v>
      </c>
      <c r="D630" s="135">
        <v>145</v>
      </c>
      <c r="E630" s="135">
        <v>100</v>
      </c>
      <c r="F630" s="135">
        <v>0.91</v>
      </c>
      <c r="G630" s="135">
        <v>0.1</v>
      </c>
      <c r="H630" s="135">
        <v>11.17</v>
      </c>
      <c r="I630" s="32">
        <v>47.71</v>
      </c>
      <c r="J630" s="2"/>
    </row>
    <row r="631" spans="1:10" ht="19.5" thickBot="1" x14ac:dyDescent="0.25">
      <c r="A631" s="59"/>
      <c r="B631" s="60"/>
      <c r="C631" s="60"/>
      <c r="D631" s="60"/>
      <c r="E631" s="60"/>
      <c r="F631" s="60"/>
      <c r="G631" s="60"/>
      <c r="H631" s="60"/>
      <c r="I631" s="61"/>
      <c r="J631" s="2"/>
    </row>
    <row r="632" spans="1:10" ht="19.5" thickBot="1" x14ac:dyDescent="0.25">
      <c r="A632" s="401" t="s">
        <v>15</v>
      </c>
      <c r="B632" s="402"/>
      <c r="C632" s="402"/>
      <c r="D632" s="402"/>
      <c r="E632" s="402"/>
      <c r="F632" s="402"/>
      <c r="G632" s="402"/>
      <c r="H632" s="402"/>
      <c r="I632" s="403"/>
      <c r="J632" s="2"/>
    </row>
    <row r="633" spans="1:10" ht="19.5" thickBot="1" x14ac:dyDescent="0.25">
      <c r="A633" s="100">
        <v>1</v>
      </c>
      <c r="B633" s="101" t="s">
        <v>257</v>
      </c>
      <c r="C633" s="135">
        <v>47</v>
      </c>
      <c r="D633" s="135">
        <v>50</v>
      </c>
      <c r="E633" s="135">
        <v>47.5</v>
      </c>
      <c r="F633" s="135">
        <v>0.28999999999999998</v>
      </c>
      <c r="G633" s="135"/>
      <c r="H633" s="135">
        <v>2</v>
      </c>
      <c r="I633" s="32">
        <v>8.5500000000000007</v>
      </c>
      <c r="J633" s="2"/>
    </row>
    <row r="634" spans="1:10" ht="19.5" thickBot="1" x14ac:dyDescent="0.25">
      <c r="A634" s="399">
        <v>2</v>
      </c>
      <c r="B634" s="7" t="s">
        <v>166</v>
      </c>
      <c r="C634" s="135">
        <v>200</v>
      </c>
      <c r="D634" s="329">
        <f>SUM(D635:D645)</f>
        <v>183</v>
      </c>
      <c r="E634" s="329">
        <f t="shared" ref="E634:I634" si="100">SUM(E635:E645)</f>
        <v>145.1</v>
      </c>
      <c r="F634" s="329">
        <f t="shared" si="100"/>
        <v>6.06</v>
      </c>
      <c r="G634" s="329">
        <f t="shared" si="100"/>
        <v>7.1101825000000005</v>
      </c>
      <c r="H634" s="329">
        <f t="shared" si="100"/>
        <v>35.550000000000004</v>
      </c>
      <c r="I634" s="329">
        <f t="shared" si="100"/>
        <v>217.44</v>
      </c>
      <c r="J634" s="2"/>
    </row>
    <row r="635" spans="1:10" x14ac:dyDescent="0.2">
      <c r="A635" s="397"/>
      <c r="B635" s="10" t="s">
        <v>18</v>
      </c>
      <c r="C635" s="189"/>
      <c r="D635" s="195">
        <v>100</v>
      </c>
      <c r="E635" s="189">
        <v>72</v>
      </c>
      <c r="F635" s="189">
        <v>1.44</v>
      </c>
      <c r="G635" s="189">
        <v>7.0000000000000007E-2</v>
      </c>
      <c r="H635" s="189">
        <v>13.68</v>
      </c>
      <c r="I635" s="194">
        <v>57.6</v>
      </c>
      <c r="J635" s="2"/>
    </row>
    <row r="636" spans="1:10" x14ac:dyDescent="0.2">
      <c r="A636" s="397"/>
      <c r="B636" s="128" t="s">
        <v>17</v>
      </c>
      <c r="C636" s="129"/>
      <c r="D636" s="124">
        <v>10</v>
      </c>
      <c r="E636" s="129">
        <v>8</v>
      </c>
      <c r="F636" s="129">
        <v>0.1</v>
      </c>
      <c r="G636" s="129">
        <v>0.01</v>
      </c>
      <c r="H636" s="129">
        <v>0.56000000000000005</v>
      </c>
      <c r="I636" s="130">
        <v>3.28</v>
      </c>
      <c r="J636" s="2"/>
    </row>
    <row r="637" spans="1:10" x14ac:dyDescent="0.2">
      <c r="A637" s="397"/>
      <c r="B637" s="128" t="s">
        <v>19</v>
      </c>
      <c r="C637" s="129"/>
      <c r="D637" s="124">
        <v>10</v>
      </c>
      <c r="E637" s="129">
        <v>8.4</v>
      </c>
      <c r="F637" s="129">
        <v>0.14000000000000001</v>
      </c>
      <c r="G637" s="129"/>
      <c r="H637" s="129">
        <v>0.8</v>
      </c>
      <c r="I637" s="130">
        <v>3.53</v>
      </c>
      <c r="J637" s="2"/>
    </row>
    <row r="638" spans="1:10" x14ac:dyDescent="0.2">
      <c r="A638" s="397"/>
      <c r="B638" s="128" t="s">
        <v>61</v>
      </c>
      <c r="C638" s="129"/>
      <c r="D638" s="124">
        <v>3</v>
      </c>
      <c r="E638" s="129">
        <v>3</v>
      </c>
      <c r="F638" s="129"/>
      <c r="G638" s="129">
        <v>2.97</v>
      </c>
      <c r="H638" s="129"/>
      <c r="I638" s="130">
        <v>29.97</v>
      </c>
      <c r="J638" s="2"/>
    </row>
    <row r="639" spans="1:10" x14ac:dyDescent="0.2">
      <c r="A639" s="397"/>
      <c r="B639" s="128" t="s">
        <v>283</v>
      </c>
      <c r="C639" s="129"/>
      <c r="D639" s="124">
        <v>1</v>
      </c>
      <c r="E639" s="129">
        <v>1</v>
      </c>
      <c r="F639" s="344">
        <v>0.01</v>
      </c>
      <c r="G639" s="344">
        <v>0.82</v>
      </c>
      <c r="H639" s="344">
        <v>0.01</v>
      </c>
      <c r="I639" s="345">
        <v>7.48</v>
      </c>
      <c r="J639" s="2"/>
    </row>
    <row r="640" spans="1:10" x14ac:dyDescent="0.2">
      <c r="A640" s="397"/>
      <c r="B640" s="128" t="s">
        <v>198</v>
      </c>
      <c r="C640" s="129"/>
      <c r="D640" s="124">
        <v>5</v>
      </c>
      <c r="E640" s="129">
        <v>5</v>
      </c>
      <c r="F640" s="129">
        <v>0.14000000000000001</v>
      </c>
      <c r="G640" s="129">
        <v>2</v>
      </c>
      <c r="H640" s="129">
        <v>0.36</v>
      </c>
      <c r="I640" s="130">
        <v>10</v>
      </c>
      <c r="J640" s="2"/>
    </row>
    <row r="641" spans="1:10" x14ac:dyDescent="0.2">
      <c r="A641" s="397"/>
      <c r="B641" s="128" t="s">
        <v>66</v>
      </c>
      <c r="C641" s="129"/>
      <c r="D641" s="124">
        <v>8</v>
      </c>
      <c r="E641" s="129">
        <v>6</v>
      </c>
      <c r="F641" s="129">
        <v>0.06</v>
      </c>
      <c r="G641" s="129"/>
      <c r="H641" s="129">
        <v>0.36</v>
      </c>
      <c r="I641" s="130">
        <v>1.8</v>
      </c>
      <c r="J641" s="2"/>
    </row>
    <row r="642" spans="1:10" x14ac:dyDescent="0.2">
      <c r="A642" s="397"/>
      <c r="B642" s="128" t="s">
        <v>167</v>
      </c>
      <c r="C642" s="129"/>
      <c r="D642" s="124">
        <v>8</v>
      </c>
      <c r="E642" s="129">
        <v>5.6</v>
      </c>
      <c r="F642" s="129">
        <v>0.04</v>
      </c>
      <c r="G642" s="129">
        <v>0.01</v>
      </c>
      <c r="H642" s="129">
        <v>0.17</v>
      </c>
      <c r="I642" s="130">
        <v>0.9</v>
      </c>
      <c r="J642" s="2"/>
    </row>
    <row r="643" spans="1:10" x14ac:dyDescent="0.2">
      <c r="A643" s="397"/>
      <c r="B643" s="128" t="s">
        <v>20</v>
      </c>
      <c r="C643" s="129"/>
      <c r="D643" s="124">
        <v>3</v>
      </c>
      <c r="E643" s="129">
        <v>2.4</v>
      </c>
      <c r="F643" s="129">
        <v>0.5</v>
      </c>
      <c r="G643" s="129">
        <v>0.11</v>
      </c>
      <c r="H643" s="129">
        <v>1.27</v>
      </c>
      <c r="I643" s="130">
        <v>0.94</v>
      </c>
      <c r="J643" s="2"/>
    </row>
    <row r="644" spans="1:10" x14ac:dyDescent="0.2">
      <c r="A644" s="397"/>
      <c r="B644" s="128" t="s">
        <v>168</v>
      </c>
      <c r="C644" s="132"/>
      <c r="D644" s="124">
        <v>25</v>
      </c>
      <c r="E644" s="129">
        <v>25</v>
      </c>
      <c r="F644" s="129">
        <v>2.5</v>
      </c>
      <c r="G644" s="334">
        <v>0.25018249999999997</v>
      </c>
      <c r="H644" s="129">
        <v>18.25</v>
      </c>
      <c r="I644" s="130">
        <v>89.5</v>
      </c>
      <c r="J644" s="2"/>
    </row>
    <row r="645" spans="1:10" ht="19.5" thickBot="1" x14ac:dyDescent="0.25">
      <c r="A645" s="398"/>
      <c r="B645" s="10" t="s">
        <v>42</v>
      </c>
      <c r="C645" s="138"/>
      <c r="D645" s="378">
        <v>10</v>
      </c>
      <c r="E645" s="138">
        <v>8.6999999999999993</v>
      </c>
      <c r="F645" s="138">
        <v>1.1299999999999999</v>
      </c>
      <c r="G645" s="138">
        <v>0.87</v>
      </c>
      <c r="H645" s="138">
        <v>0.09</v>
      </c>
      <c r="I645" s="131">
        <v>12.44</v>
      </c>
      <c r="J645" s="2"/>
    </row>
    <row r="646" spans="1:10" ht="19.5" thickBot="1" x14ac:dyDescent="0.25">
      <c r="A646" s="396">
        <v>3</v>
      </c>
      <c r="B646" s="7" t="s">
        <v>221</v>
      </c>
      <c r="C646" s="135" t="s">
        <v>245</v>
      </c>
      <c r="D646" s="330">
        <f t="shared" ref="D646:I646" si="101">SUM(D647:D655)</f>
        <v>186</v>
      </c>
      <c r="E646" s="330">
        <f t="shared" si="101"/>
        <v>151.6</v>
      </c>
      <c r="F646" s="330">
        <f t="shared" si="101"/>
        <v>20.97</v>
      </c>
      <c r="G646" s="330">
        <f t="shared" si="101"/>
        <v>13.29</v>
      </c>
      <c r="H646" s="330">
        <f t="shared" si="101"/>
        <v>25.41</v>
      </c>
      <c r="I646" s="330">
        <f t="shared" si="101"/>
        <v>263.12</v>
      </c>
      <c r="J646" s="2"/>
    </row>
    <row r="647" spans="1:10" x14ac:dyDescent="0.2">
      <c r="A647" s="397"/>
      <c r="B647" s="10" t="s">
        <v>276</v>
      </c>
      <c r="C647" s="136"/>
      <c r="D647" s="136">
        <v>110</v>
      </c>
      <c r="E647" s="384">
        <v>82</v>
      </c>
      <c r="F647" s="136">
        <v>17.16</v>
      </c>
      <c r="G647" s="136">
        <v>7.26</v>
      </c>
      <c r="H647" s="136">
        <v>4.95</v>
      </c>
      <c r="I647" s="12">
        <v>98.18</v>
      </c>
      <c r="J647" s="2"/>
    </row>
    <row r="648" spans="1:10" x14ac:dyDescent="0.2">
      <c r="A648" s="397"/>
      <c r="B648" s="128" t="s">
        <v>17</v>
      </c>
      <c r="C648" s="129"/>
      <c r="D648" s="129">
        <v>10</v>
      </c>
      <c r="E648" s="129">
        <v>8</v>
      </c>
      <c r="F648" s="129">
        <v>0.1</v>
      </c>
      <c r="G648" s="129">
        <v>0.01</v>
      </c>
      <c r="H648" s="129">
        <v>0.56000000000000005</v>
      </c>
      <c r="I648" s="130">
        <v>3.28</v>
      </c>
      <c r="J648" s="2"/>
    </row>
    <row r="649" spans="1:10" x14ac:dyDescent="0.2">
      <c r="A649" s="397"/>
      <c r="B649" s="128" t="s">
        <v>19</v>
      </c>
      <c r="C649" s="129"/>
      <c r="D649" s="129">
        <v>10</v>
      </c>
      <c r="E649" s="129">
        <v>8.4</v>
      </c>
      <c r="F649" s="129">
        <v>0.14000000000000001</v>
      </c>
      <c r="G649" s="129"/>
      <c r="H649" s="129">
        <v>0.8</v>
      </c>
      <c r="I649" s="130">
        <v>3.53</v>
      </c>
      <c r="J649" s="2"/>
    </row>
    <row r="650" spans="1:10" x14ac:dyDescent="0.2">
      <c r="A650" s="397"/>
      <c r="B650" s="128" t="s">
        <v>146</v>
      </c>
      <c r="C650" s="129"/>
      <c r="D650" s="129">
        <v>10</v>
      </c>
      <c r="E650" s="129">
        <v>10</v>
      </c>
      <c r="F650" s="129">
        <v>0.02</v>
      </c>
      <c r="G650" s="129"/>
      <c r="H650" s="129">
        <v>1.1000000000000001</v>
      </c>
      <c r="I650" s="130">
        <v>4.5999999999999996</v>
      </c>
      <c r="J650" s="2"/>
    </row>
    <row r="651" spans="1:10" x14ac:dyDescent="0.2">
      <c r="A651" s="397"/>
      <c r="B651" s="128" t="s">
        <v>169</v>
      </c>
      <c r="C651" s="129"/>
      <c r="D651" s="129">
        <v>10</v>
      </c>
      <c r="E651" s="129">
        <v>7.5</v>
      </c>
      <c r="F651" s="129">
        <v>0.08</v>
      </c>
      <c r="G651" s="129"/>
      <c r="H651" s="129">
        <v>0.45</v>
      </c>
      <c r="I651" s="130">
        <v>2.25</v>
      </c>
      <c r="J651" s="2"/>
    </row>
    <row r="652" spans="1:10" x14ac:dyDescent="0.2">
      <c r="A652" s="397"/>
      <c r="B652" s="128" t="s">
        <v>61</v>
      </c>
      <c r="C652" s="129"/>
      <c r="D652" s="129">
        <v>3</v>
      </c>
      <c r="E652" s="129">
        <v>3</v>
      </c>
      <c r="F652" s="129"/>
      <c r="G652" s="129">
        <v>2.97</v>
      </c>
      <c r="H652" s="129"/>
      <c r="I652" s="130">
        <v>26.97</v>
      </c>
      <c r="J652" s="2"/>
    </row>
    <row r="653" spans="1:10" x14ac:dyDescent="0.2">
      <c r="A653" s="397"/>
      <c r="B653" s="128" t="s">
        <v>222</v>
      </c>
      <c r="C653" s="129"/>
      <c r="D653" s="129">
        <v>30</v>
      </c>
      <c r="E653" s="129">
        <v>29.7</v>
      </c>
      <c r="F653" s="129">
        <v>3.45</v>
      </c>
      <c r="G653" s="129">
        <v>0.59</v>
      </c>
      <c r="H653" s="129">
        <v>17.52</v>
      </c>
      <c r="I653" s="130">
        <v>101.87</v>
      </c>
      <c r="J653" s="2"/>
    </row>
    <row r="654" spans="1:10" x14ac:dyDescent="0.2">
      <c r="A654" s="397"/>
      <c r="B654" s="128" t="s">
        <v>283</v>
      </c>
      <c r="C654" s="129"/>
      <c r="D654" s="129">
        <v>3</v>
      </c>
      <c r="E654" s="129">
        <v>3</v>
      </c>
      <c r="F654" s="129">
        <v>0.02</v>
      </c>
      <c r="G654" s="129">
        <v>2.46</v>
      </c>
      <c r="H654" s="129">
        <v>0.03</v>
      </c>
      <c r="I654" s="130">
        <v>22.44</v>
      </c>
      <c r="J654" s="2"/>
    </row>
    <row r="655" spans="1:10" ht="19.5" thickBot="1" x14ac:dyDescent="0.25">
      <c r="A655" s="397"/>
      <c r="B655" s="2"/>
      <c r="C655" s="129"/>
      <c r="D655" s="129"/>
      <c r="E655" s="129"/>
      <c r="F655" s="129"/>
      <c r="G655" s="129"/>
      <c r="H655" s="129"/>
      <c r="I655" s="130"/>
      <c r="J655" s="2"/>
    </row>
    <row r="656" spans="1:10" ht="19.5" thickBot="1" x14ac:dyDescent="0.25">
      <c r="A656" s="396">
        <v>4</v>
      </c>
      <c r="B656" s="179" t="s">
        <v>182</v>
      </c>
      <c r="C656" s="135">
        <v>200</v>
      </c>
      <c r="D656" s="135">
        <v>200</v>
      </c>
      <c r="E656" s="135">
        <v>200</v>
      </c>
      <c r="F656" s="135">
        <f>F657+F658</f>
        <v>0.17</v>
      </c>
      <c r="G656" s="135">
        <f t="shared" ref="G656:I656" si="102">G657+G658</f>
        <v>7.0000000000000007E-2</v>
      </c>
      <c r="H656" s="135">
        <f t="shared" si="102"/>
        <v>11.25</v>
      </c>
      <c r="I656" s="135">
        <f t="shared" si="102"/>
        <v>42.4</v>
      </c>
      <c r="J656" s="2"/>
    </row>
    <row r="657" spans="1:10" x14ac:dyDescent="0.2">
      <c r="A657" s="397"/>
      <c r="B657" s="10" t="s">
        <v>279</v>
      </c>
      <c r="C657" s="136"/>
      <c r="D657" s="136">
        <v>10</v>
      </c>
      <c r="E657" s="136">
        <v>10</v>
      </c>
      <c r="F657" s="136">
        <v>0.17</v>
      </c>
      <c r="G657" s="136">
        <v>7.0000000000000007E-2</v>
      </c>
      <c r="H657" s="136">
        <v>6.3</v>
      </c>
      <c r="I657" s="12">
        <v>25</v>
      </c>
      <c r="J657" s="2"/>
    </row>
    <row r="658" spans="1:10" x14ac:dyDescent="0.2">
      <c r="A658" s="397"/>
      <c r="B658" s="69" t="s">
        <v>7</v>
      </c>
      <c r="C658" s="70"/>
      <c r="D658" s="347">
        <v>5</v>
      </c>
      <c r="E658" s="70">
        <v>5</v>
      </c>
      <c r="F658" s="70"/>
      <c r="G658" s="70"/>
      <c r="H658" s="70">
        <v>4.95</v>
      </c>
      <c r="I658" s="71">
        <v>17.399999999999999</v>
      </c>
      <c r="J658" s="2"/>
    </row>
    <row r="659" spans="1:10" ht="19.5" thickBot="1" x14ac:dyDescent="0.25">
      <c r="A659" s="398"/>
      <c r="B659" s="137"/>
      <c r="C659" s="138"/>
      <c r="D659" s="138"/>
      <c r="E659" s="138"/>
      <c r="F659" s="138"/>
      <c r="G659" s="138"/>
      <c r="H659" s="138"/>
      <c r="I659" s="131"/>
      <c r="J659" s="2"/>
    </row>
    <row r="660" spans="1:10" ht="19.5" thickBot="1" x14ac:dyDescent="0.25">
      <c r="A660" s="29">
        <v>5</v>
      </c>
      <c r="B660" s="180" t="s">
        <v>30</v>
      </c>
      <c r="C660" s="31">
        <v>40</v>
      </c>
      <c r="D660" s="135">
        <v>40</v>
      </c>
      <c r="E660" s="135">
        <v>40</v>
      </c>
      <c r="F660" s="135">
        <v>3.6</v>
      </c>
      <c r="G660" s="135">
        <v>1.2</v>
      </c>
      <c r="H660" s="135">
        <v>19.2</v>
      </c>
      <c r="I660" s="32">
        <v>103.2</v>
      </c>
      <c r="J660" s="2"/>
    </row>
    <row r="661" spans="1:10" ht="19.5" thickBot="1" x14ac:dyDescent="0.25">
      <c r="A661" s="46"/>
      <c r="B661" s="145" t="s">
        <v>44</v>
      </c>
      <c r="C661" s="149"/>
      <c r="D661" s="149"/>
      <c r="E661" s="149"/>
      <c r="F661" s="135">
        <f>SUM(F633+F634+F646+F656+F660)</f>
        <v>31.090000000000003</v>
      </c>
      <c r="G661" s="135">
        <f t="shared" ref="G661:I661" si="103">SUM(G633+G634+G646+G656+G660)</f>
        <v>21.670182499999999</v>
      </c>
      <c r="H661" s="135">
        <f t="shared" si="103"/>
        <v>93.410000000000011</v>
      </c>
      <c r="I661" s="135">
        <f t="shared" si="103"/>
        <v>634.71</v>
      </c>
      <c r="J661" s="2"/>
    </row>
    <row r="662" spans="1:10" ht="19.5" thickBot="1" x14ac:dyDescent="0.25">
      <c r="A662" s="59"/>
      <c r="B662" s="60"/>
      <c r="C662" s="60"/>
      <c r="D662" s="60"/>
      <c r="E662" s="60"/>
      <c r="F662" s="60"/>
      <c r="G662" s="60"/>
      <c r="H662" s="60"/>
      <c r="I662" s="61"/>
      <c r="J662" s="2"/>
    </row>
    <row r="663" spans="1:10" ht="19.5" thickBot="1" x14ac:dyDescent="0.25">
      <c r="A663" s="393" t="s">
        <v>23</v>
      </c>
      <c r="B663" s="394"/>
      <c r="C663" s="394"/>
      <c r="D663" s="394"/>
      <c r="E663" s="394"/>
      <c r="F663" s="394"/>
      <c r="G663" s="394"/>
      <c r="H663" s="394"/>
      <c r="I663" s="395"/>
      <c r="J663" s="2"/>
    </row>
    <row r="664" spans="1:10" ht="19.5" thickBot="1" x14ac:dyDescent="0.25">
      <c r="A664" s="98">
        <v>1</v>
      </c>
      <c r="B664" s="7" t="s">
        <v>170</v>
      </c>
      <c r="C664" s="135">
        <v>70</v>
      </c>
      <c r="D664" s="135">
        <f>SUM(D665:D669)</f>
        <v>94</v>
      </c>
      <c r="E664" s="135">
        <f t="shared" ref="E664:G664" si="104">SUM(E665:E669)</f>
        <v>86.2</v>
      </c>
      <c r="F664" s="135">
        <f t="shared" si="104"/>
        <v>8.41</v>
      </c>
      <c r="G664" s="135">
        <f t="shared" si="104"/>
        <v>8.18</v>
      </c>
      <c r="H664" s="135">
        <f t="shared" ref="H664" si="105">SUM(H665:H669)</f>
        <v>9.84</v>
      </c>
      <c r="I664" s="135">
        <f t="shared" ref="I664" si="106">SUM(I665:I669)</f>
        <v>152.19</v>
      </c>
      <c r="J664" s="2"/>
    </row>
    <row r="665" spans="1:10" x14ac:dyDescent="0.2">
      <c r="A665" s="111"/>
      <c r="B665" s="233" t="s">
        <v>42</v>
      </c>
      <c r="C665" s="125"/>
      <c r="D665" s="70">
        <v>60</v>
      </c>
      <c r="E665" s="70">
        <v>52.2</v>
      </c>
      <c r="F665" s="70">
        <v>6.79</v>
      </c>
      <c r="G665" s="70">
        <v>5.22</v>
      </c>
      <c r="H665" s="70">
        <v>0.52</v>
      </c>
      <c r="I665" s="70">
        <v>74.56</v>
      </c>
      <c r="J665" s="2"/>
    </row>
    <row r="666" spans="1:10" x14ac:dyDescent="0.2">
      <c r="A666" s="111"/>
      <c r="B666" s="199" t="s">
        <v>86</v>
      </c>
      <c r="C666" s="212"/>
      <c r="D666" s="129">
        <v>1</v>
      </c>
      <c r="E666" s="129">
        <v>1</v>
      </c>
      <c r="F666" s="129"/>
      <c r="G666" s="129"/>
      <c r="H666" s="129">
        <v>0.99</v>
      </c>
      <c r="I666" s="129">
        <v>8.99</v>
      </c>
      <c r="J666" s="2"/>
    </row>
    <row r="667" spans="1:10" x14ac:dyDescent="0.2">
      <c r="A667" s="111"/>
      <c r="B667" s="199" t="s">
        <v>171</v>
      </c>
      <c r="C667" s="212"/>
      <c r="D667" s="129">
        <v>10</v>
      </c>
      <c r="E667" s="129">
        <v>10</v>
      </c>
      <c r="F667" s="129">
        <v>1</v>
      </c>
      <c r="G667" s="129">
        <v>0.1</v>
      </c>
      <c r="H667" s="129">
        <v>7.3</v>
      </c>
      <c r="I667" s="129">
        <v>35.799999999999997</v>
      </c>
      <c r="J667" s="2"/>
    </row>
    <row r="668" spans="1:10" x14ac:dyDescent="0.2">
      <c r="A668" s="111"/>
      <c r="B668" s="210" t="s">
        <v>191</v>
      </c>
      <c r="C668" s="124"/>
      <c r="D668" s="70">
        <v>20</v>
      </c>
      <c r="E668" s="70">
        <v>20</v>
      </c>
      <c r="F668" s="70">
        <v>0.6</v>
      </c>
      <c r="G668" s="70">
        <v>0.4</v>
      </c>
      <c r="H668" s="70">
        <v>1</v>
      </c>
      <c r="I668" s="232">
        <v>10.4</v>
      </c>
      <c r="J668" s="2"/>
    </row>
    <row r="669" spans="1:10" ht="19.5" thickBot="1" x14ac:dyDescent="0.25">
      <c r="A669" s="111"/>
      <c r="B669" s="69" t="s">
        <v>283</v>
      </c>
      <c r="C669" s="70"/>
      <c r="D669" s="129">
        <v>3</v>
      </c>
      <c r="E669" s="129">
        <v>3</v>
      </c>
      <c r="F669" s="129">
        <v>0.02</v>
      </c>
      <c r="G669" s="129">
        <v>2.46</v>
      </c>
      <c r="H669" s="129">
        <v>0.03</v>
      </c>
      <c r="I669" s="130">
        <v>22.44</v>
      </c>
      <c r="J669" s="2"/>
    </row>
    <row r="670" spans="1:10" ht="19.5" thickBot="1" x14ac:dyDescent="0.25">
      <c r="A670" s="248">
        <v>3</v>
      </c>
      <c r="B670" s="238" t="s">
        <v>277</v>
      </c>
      <c r="C670" s="135">
        <v>64</v>
      </c>
      <c r="D670" s="135">
        <f>D671+D672+D673</f>
        <v>78</v>
      </c>
      <c r="E670" s="135">
        <f t="shared" ref="E670:I670" si="107">E671+E672+E673</f>
        <v>64</v>
      </c>
      <c r="F670" s="135">
        <f t="shared" si="107"/>
        <v>2.3200000000000003</v>
      </c>
      <c r="G670" s="135">
        <f t="shared" si="107"/>
        <v>4.26</v>
      </c>
      <c r="H670" s="135">
        <f t="shared" si="107"/>
        <v>30.580000000000002</v>
      </c>
      <c r="I670" s="135">
        <f t="shared" si="107"/>
        <v>70.98</v>
      </c>
      <c r="J670" s="2"/>
    </row>
    <row r="671" spans="1:10" x14ac:dyDescent="0.2">
      <c r="A671" s="111"/>
      <c r="B671" s="10" t="s">
        <v>103</v>
      </c>
      <c r="C671" s="136"/>
      <c r="D671" s="136">
        <v>70</v>
      </c>
      <c r="E671" s="136">
        <v>56</v>
      </c>
      <c r="F671" s="136">
        <v>1.1200000000000001</v>
      </c>
      <c r="G671" s="136">
        <v>0.06</v>
      </c>
      <c r="H671" s="136">
        <v>28</v>
      </c>
      <c r="I671" s="114">
        <v>14</v>
      </c>
      <c r="J671" s="2"/>
    </row>
    <row r="672" spans="1:10" x14ac:dyDescent="0.2">
      <c r="A672" s="111"/>
      <c r="B672" s="128" t="s">
        <v>86</v>
      </c>
      <c r="C672" s="129"/>
      <c r="D672" s="129">
        <v>2</v>
      </c>
      <c r="E672" s="129">
        <v>2</v>
      </c>
      <c r="F672" s="129"/>
      <c r="G672" s="129"/>
      <c r="H672" s="129">
        <v>1.98</v>
      </c>
      <c r="I672" s="102">
        <v>17.98</v>
      </c>
      <c r="J672" s="2"/>
    </row>
    <row r="673" spans="1:10" ht="19.5" thickBot="1" x14ac:dyDescent="0.25">
      <c r="A673" s="112"/>
      <c r="B673" s="137" t="s">
        <v>172</v>
      </c>
      <c r="C673" s="138"/>
      <c r="D673" s="129">
        <v>6</v>
      </c>
      <c r="E673" s="129">
        <v>6</v>
      </c>
      <c r="F673" s="129">
        <v>1.2</v>
      </c>
      <c r="G673" s="129">
        <v>4.2</v>
      </c>
      <c r="H673" s="129">
        <v>0.6</v>
      </c>
      <c r="I673" s="129">
        <v>39</v>
      </c>
      <c r="J673" s="2"/>
    </row>
    <row r="674" spans="1:10" ht="19.5" thickBot="1" x14ac:dyDescent="0.25">
      <c r="A674" s="396">
        <v>2</v>
      </c>
      <c r="B674" s="7" t="s">
        <v>224</v>
      </c>
      <c r="C674" s="135">
        <v>200</v>
      </c>
      <c r="D674" s="135">
        <v>20</v>
      </c>
      <c r="E674" s="135">
        <f t="shared" ref="E674:I674" si="108">SUM(E675:E676)</f>
        <v>15</v>
      </c>
      <c r="F674" s="135">
        <f t="shared" si="108"/>
        <v>0.17</v>
      </c>
      <c r="G674" s="135">
        <f t="shared" si="108"/>
        <v>7.0000000000000007E-2</v>
      </c>
      <c r="H674" s="135">
        <f t="shared" si="108"/>
        <v>11.25</v>
      </c>
      <c r="I674" s="9">
        <f t="shared" si="108"/>
        <v>42.4</v>
      </c>
      <c r="J674" s="2"/>
    </row>
    <row r="675" spans="1:10" x14ac:dyDescent="0.2">
      <c r="A675" s="399"/>
      <c r="B675" s="198" t="s">
        <v>7</v>
      </c>
      <c r="C675" s="187"/>
      <c r="D675" s="339">
        <v>5</v>
      </c>
      <c r="E675" s="136">
        <v>5</v>
      </c>
      <c r="F675" s="136"/>
      <c r="G675" s="136"/>
      <c r="H675" s="136">
        <v>4.95</v>
      </c>
      <c r="I675" s="12">
        <v>17.399999999999999</v>
      </c>
      <c r="J675" s="2"/>
    </row>
    <row r="676" spans="1:10" ht="19.5" thickBot="1" x14ac:dyDescent="0.25">
      <c r="A676" s="400"/>
      <c r="B676" s="211" t="s">
        <v>280</v>
      </c>
      <c r="C676" s="197"/>
      <c r="D676" s="138">
        <v>10</v>
      </c>
      <c r="E676" s="138">
        <v>10</v>
      </c>
      <c r="F676" s="138">
        <v>0.17</v>
      </c>
      <c r="G676" s="138">
        <v>7.0000000000000007E-2</v>
      </c>
      <c r="H676" s="138">
        <v>6.3</v>
      </c>
      <c r="I676" s="131">
        <v>25</v>
      </c>
      <c r="J676" s="2"/>
    </row>
    <row r="677" spans="1:10" ht="19.5" thickBot="1" x14ac:dyDescent="0.25">
      <c r="A677" s="29">
        <v>3</v>
      </c>
      <c r="B677" s="30" t="s">
        <v>41</v>
      </c>
      <c r="C677" s="135">
        <v>40</v>
      </c>
      <c r="D677" s="135">
        <v>40</v>
      </c>
      <c r="E677" s="135">
        <v>40</v>
      </c>
      <c r="F677" s="135">
        <v>3.24</v>
      </c>
      <c r="G677" s="135">
        <v>0.48</v>
      </c>
      <c r="H677" s="135">
        <v>19.2</v>
      </c>
      <c r="I677" s="32">
        <v>106.8</v>
      </c>
      <c r="J677" s="2"/>
    </row>
    <row r="678" spans="1:10" ht="19.5" thickBot="1" x14ac:dyDescent="0.25">
      <c r="A678" s="46"/>
      <c r="B678" s="145" t="s">
        <v>45</v>
      </c>
      <c r="C678" s="182"/>
      <c r="D678" s="149"/>
      <c r="E678" s="149"/>
      <c r="F678" s="135">
        <f>SUM(F664+F670+F674+F677)</f>
        <v>14.14</v>
      </c>
      <c r="G678" s="135">
        <f t="shared" ref="G678:I678" si="109">SUM(G664+G670+G674+G677)</f>
        <v>12.99</v>
      </c>
      <c r="H678" s="135">
        <f t="shared" si="109"/>
        <v>70.87</v>
      </c>
      <c r="I678" s="135">
        <f t="shared" si="109"/>
        <v>372.37</v>
      </c>
      <c r="J678" s="2"/>
    </row>
    <row r="679" spans="1:10" x14ac:dyDescent="0.2">
      <c r="A679" s="81"/>
      <c r="B679" s="183" t="s">
        <v>173</v>
      </c>
      <c r="C679" s="184"/>
      <c r="D679" s="82"/>
      <c r="E679" s="82"/>
      <c r="F679" s="284">
        <f>SUM(F627+F630+F661+F678)</f>
        <v>60.460000000000008</v>
      </c>
      <c r="G679" s="284">
        <f t="shared" ref="G679:I679" si="110">SUM(G627+G630+G661+G678)</f>
        <v>55.320182500000001</v>
      </c>
      <c r="H679" s="284">
        <f t="shared" si="110"/>
        <v>229.41000000000003</v>
      </c>
      <c r="I679" s="343">
        <f t="shared" si="110"/>
        <v>1541.1100000000001</v>
      </c>
      <c r="J679" s="2"/>
    </row>
    <row r="680" spans="1:10" ht="19.5" thickBot="1" x14ac:dyDescent="0.25">
      <c r="A680" s="84"/>
      <c r="B680" s="103"/>
      <c r="C680" s="104" t="s">
        <v>285</v>
      </c>
      <c r="D680" s="95"/>
      <c r="E680" s="95"/>
      <c r="F680" s="95"/>
      <c r="G680" s="95"/>
      <c r="H680" s="95"/>
      <c r="I680" s="105"/>
      <c r="J680" s="2"/>
    </row>
    <row r="681" spans="1:10" ht="14.25" x14ac:dyDescent="0.2">
      <c r="A681" s="1"/>
      <c r="B681" s="2"/>
      <c r="C681" s="2"/>
      <c r="D681" s="2"/>
      <c r="E681" s="2"/>
      <c r="F681" s="2"/>
      <c r="G681" s="2"/>
      <c r="H681" s="2"/>
      <c r="I681" s="2"/>
      <c r="J681" s="2"/>
    </row>
    <row r="682" spans="1:10" ht="14.25" x14ac:dyDescent="0.2">
      <c r="A682" s="1"/>
      <c r="B682" s="2"/>
      <c r="C682" s="2"/>
      <c r="D682" s="2"/>
      <c r="E682" s="2"/>
      <c r="F682" s="2"/>
      <c r="G682" s="2"/>
      <c r="H682" s="2"/>
      <c r="I682" s="2"/>
      <c r="J682" s="2"/>
    </row>
    <row r="683" spans="1:10" ht="14.25" x14ac:dyDescent="0.2">
      <c r="A683" s="1"/>
      <c r="B683" s="2"/>
      <c r="C683" s="2"/>
      <c r="D683" s="2"/>
      <c r="E683" s="2"/>
      <c r="F683" s="2"/>
      <c r="G683" s="2"/>
      <c r="H683" s="2"/>
      <c r="I683" s="2"/>
      <c r="J683" s="2"/>
    </row>
    <row r="684" spans="1:10" ht="14.25" x14ac:dyDescent="0.2">
      <c r="A684" s="1"/>
      <c r="B684" s="2"/>
      <c r="C684" s="2"/>
      <c r="D684" s="2"/>
      <c r="E684" s="2"/>
      <c r="F684" s="2"/>
      <c r="G684" s="2"/>
      <c r="H684" s="2"/>
      <c r="I684" s="2"/>
      <c r="J684" s="2"/>
    </row>
    <row r="685" spans="1:10" ht="14.25" x14ac:dyDescent="0.2">
      <c r="A685" s="1"/>
      <c r="B685" s="2"/>
      <c r="C685" s="2"/>
      <c r="D685" s="2"/>
      <c r="E685" s="2"/>
      <c r="F685" s="2"/>
      <c r="G685" s="2"/>
      <c r="H685" s="2"/>
      <c r="I685" s="2"/>
      <c r="J685" s="2"/>
    </row>
    <row r="686" spans="1:10" ht="14.25" x14ac:dyDescent="0.2">
      <c r="A686" s="1"/>
      <c r="B686" s="2"/>
      <c r="C686" s="2"/>
      <c r="D686" s="2"/>
      <c r="E686" s="2"/>
      <c r="F686" s="2"/>
      <c r="G686" s="2"/>
      <c r="H686" s="2"/>
      <c r="I686" s="2"/>
      <c r="J686" s="2"/>
    </row>
    <row r="687" spans="1:10" ht="14.25" x14ac:dyDescent="0.2">
      <c r="A687" s="1"/>
      <c r="B687" s="2"/>
      <c r="C687" s="2"/>
      <c r="D687" s="2"/>
      <c r="E687" s="2"/>
      <c r="F687" s="2"/>
      <c r="G687" s="2"/>
      <c r="H687" s="2"/>
      <c r="I687" s="2"/>
      <c r="J687" s="2"/>
    </row>
    <row r="688" spans="1:10" ht="14.25" x14ac:dyDescent="0.2">
      <c r="A688" s="1"/>
      <c r="B688" s="2"/>
      <c r="C688" s="2"/>
      <c r="D688" s="2"/>
      <c r="E688" s="2"/>
      <c r="F688" s="2"/>
      <c r="G688" s="2"/>
      <c r="H688" s="2"/>
      <c r="I688" s="2"/>
      <c r="J688" s="2"/>
    </row>
    <row r="689" spans="1:10" ht="14.25" x14ac:dyDescent="0.2">
      <c r="A689" s="1"/>
      <c r="B689" s="2"/>
      <c r="C689" s="2"/>
      <c r="D689" s="2"/>
      <c r="E689" s="2"/>
      <c r="F689" s="2"/>
      <c r="G689" s="2"/>
      <c r="H689" s="2"/>
      <c r="I689" s="2"/>
      <c r="J689" s="2"/>
    </row>
    <row r="690" spans="1:10" ht="14.25" x14ac:dyDescent="0.2">
      <c r="A690" s="1"/>
      <c r="B690" s="2"/>
      <c r="C690" s="2"/>
      <c r="D690" s="2"/>
      <c r="E690" s="2"/>
      <c r="F690" s="2"/>
      <c r="G690" s="2"/>
      <c r="H690" s="2"/>
      <c r="I690" s="2"/>
      <c r="J690" s="2"/>
    </row>
    <row r="691" spans="1:10" ht="14.25" x14ac:dyDescent="0.2">
      <c r="A691" s="1"/>
      <c r="B691" s="2"/>
      <c r="C691" s="2"/>
      <c r="D691" s="2"/>
      <c r="E691" s="2"/>
      <c r="F691" s="2"/>
      <c r="G691" s="2"/>
      <c r="H691" s="2"/>
      <c r="I691" s="2"/>
      <c r="J691" s="2"/>
    </row>
    <row r="692" spans="1:10" ht="14.25" x14ac:dyDescent="0.2">
      <c r="A692" s="1"/>
      <c r="B692" s="2"/>
      <c r="C692" s="2"/>
      <c r="D692" s="2"/>
      <c r="E692" s="2"/>
      <c r="F692" s="2"/>
      <c r="G692" s="2"/>
      <c r="H692" s="2"/>
      <c r="I692" s="2"/>
      <c r="J692" s="2"/>
    </row>
    <row r="693" spans="1:10" ht="14.25" x14ac:dyDescent="0.2">
      <c r="A693" s="1"/>
      <c r="B693" s="2"/>
      <c r="C693" s="2"/>
      <c r="D693" s="2"/>
      <c r="E693" s="2"/>
      <c r="F693" s="2"/>
      <c r="G693" s="2"/>
      <c r="H693" s="2"/>
      <c r="I693" s="2"/>
      <c r="J693" s="2"/>
    </row>
    <row r="694" spans="1:10" ht="14.25" x14ac:dyDescent="0.2">
      <c r="A694" s="1"/>
      <c r="B694" s="2"/>
      <c r="C694" s="2"/>
      <c r="D694" s="2"/>
      <c r="E694" s="2"/>
      <c r="F694" s="2"/>
      <c r="G694" s="2"/>
      <c r="H694" s="2"/>
      <c r="I694" s="2"/>
      <c r="J694" s="2"/>
    </row>
    <row r="695" spans="1:10" ht="14.25" x14ac:dyDescent="0.2">
      <c r="A695" s="1"/>
      <c r="B695" s="2"/>
      <c r="C695" s="2"/>
      <c r="D695" s="2"/>
      <c r="E695" s="2"/>
      <c r="F695" s="2"/>
      <c r="G695" s="2"/>
      <c r="H695" s="2"/>
      <c r="I695" s="2"/>
      <c r="J695" s="2"/>
    </row>
    <row r="696" spans="1:10" ht="14.25" x14ac:dyDescent="0.2">
      <c r="A696" s="1"/>
      <c r="B696" s="2"/>
      <c r="C696" s="2"/>
      <c r="D696" s="2"/>
      <c r="E696" s="2"/>
      <c r="F696" s="2"/>
      <c r="G696" s="2"/>
      <c r="H696" s="2"/>
      <c r="I696" s="2"/>
      <c r="J696" s="2"/>
    </row>
    <row r="697" spans="1:10" ht="14.25" x14ac:dyDescent="0.2">
      <c r="A697" s="1"/>
      <c r="B697" s="2"/>
      <c r="C697" s="2"/>
      <c r="D697" s="2"/>
      <c r="E697" s="2"/>
      <c r="F697" s="2"/>
      <c r="G697" s="2"/>
      <c r="H697" s="2"/>
      <c r="I697" s="2"/>
      <c r="J697" s="2"/>
    </row>
    <row r="698" spans="1:10" ht="14.25" x14ac:dyDescent="0.2">
      <c r="A698" s="1"/>
      <c r="B698" s="2"/>
      <c r="C698" s="2"/>
      <c r="D698" s="2"/>
      <c r="E698" s="2"/>
      <c r="F698" s="2"/>
      <c r="G698" s="2"/>
      <c r="H698" s="2"/>
      <c r="I698" s="2"/>
      <c r="J698" s="2"/>
    </row>
    <row r="699" spans="1:10" ht="14.25" x14ac:dyDescent="0.2">
      <c r="A699" s="1"/>
      <c r="B699" s="2"/>
      <c r="C699" s="2"/>
      <c r="D699" s="2"/>
      <c r="E699" s="2"/>
      <c r="F699" s="2"/>
      <c r="G699" s="2"/>
      <c r="H699" s="2"/>
      <c r="I699" s="2"/>
      <c r="J699" s="2"/>
    </row>
    <row r="700" spans="1:10" ht="14.25" x14ac:dyDescent="0.2">
      <c r="A700" s="1"/>
      <c r="B700" s="2"/>
      <c r="C700" s="2"/>
      <c r="D700" s="2"/>
      <c r="E700" s="2"/>
      <c r="F700" s="2"/>
      <c r="G700" s="2"/>
      <c r="H700" s="2"/>
      <c r="I700" s="2"/>
      <c r="J700" s="2"/>
    </row>
    <row r="701" spans="1:10" ht="14.25" x14ac:dyDescent="0.2">
      <c r="A701" s="1"/>
      <c r="B701" s="2"/>
      <c r="C701" s="2"/>
      <c r="D701" s="2"/>
      <c r="E701" s="2"/>
      <c r="F701" s="2"/>
      <c r="G701" s="2"/>
      <c r="H701" s="2"/>
      <c r="I701" s="2"/>
      <c r="J701" s="2"/>
    </row>
    <row r="702" spans="1:10" ht="14.25" x14ac:dyDescent="0.2">
      <c r="A702" s="1"/>
      <c r="B702" s="2"/>
      <c r="C702" s="2"/>
      <c r="D702" s="2"/>
      <c r="E702" s="2"/>
      <c r="F702" s="2"/>
      <c r="G702" s="2"/>
      <c r="H702" s="2"/>
      <c r="I702" s="2"/>
      <c r="J702" s="2"/>
    </row>
    <row r="703" spans="1:10" ht="14.25" x14ac:dyDescent="0.2">
      <c r="A703" s="1"/>
      <c r="B703" s="2"/>
      <c r="C703" s="2"/>
      <c r="D703" s="2"/>
      <c r="E703" s="2"/>
      <c r="F703" s="2"/>
      <c r="G703" s="2"/>
      <c r="H703" s="2"/>
      <c r="I703" s="2"/>
      <c r="J703" s="2"/>
    </row>
    <row r="704" spans="1:10" ht="14.25" x14ac:dyDescent="0.2">
      <c r="A704" s="1"/>
      <c r="B704" s="2"/>
      <c r="C704" s="2"/>
      <c r="D704" s="2"/>
      <c r="E704" s="2"/>
      <c r="F704" s="2"/>
      <c r="G704" s="2"/>
      <c r="H704" s="2"/>
      <c r="I704" s="2"/>
      <c r="J704" s="2"/>
    </row>
    <row r="705" spans="1:9" ht="14.25" x14ac:dyDescent="0.2">
      <c r="A705" s="1"/>
      <c r="B705" s="2"/>
      <c r="C705" s="2"/>
      <c r="D705" s="2"/>
      <c r="E705" s="2"/>
      <c r="F705" s="2"/>
      <c r="G705" s="2"/>
      <c r="H705" s="2"/>
      <c r="I705" s="2"/>
    </row>
    <row r="706" spans="1:9" ht="14.25" x14ac:dyDescent="0.2">
      <c r="A706" s="1"/>
      <c r="B706" s="2"/>
      <c r="C706" s="2"/>
      <c r="D706" s="2"/>
      <c r="E706" s="2"/>
      <c r="F706" s="2"/>
      <c r="G706" s="2"/>
      <c r="H706" s="2"/>
      <c r="I706" s="2"/>
    </row>
    <row r="707" spans="1:9" ht="14.25" x14ac:dyDescent="0.2">
      <c r="A707" s="1"/>
      <c r="B707" s="2"/>
      <c r="C707" s="2"/>
      <c r="D707" s="2"/>
      <c r="E707" s="2"/>
      <c r="F707" s="2"/>
      <c r="G707" s="2"/>
      <c r="H707" s="2"/>
      <c r="I707" s="2"/>
    </row>
    <row r="708" spans="1:9" ht="14.25" x14ac:dyDescent="0.2">
      <c r="A708" s="1"/>
      <c r="B708" s="2"/>
      <c r="C708" s="2"/>
      <c r="D708" s="2"/>
      <c r="E708" s="2"/>
      <c r="F708" s="2"/>
      <c r="G708" s="2"/>
      <c r="H708" s="2"/>
      <c r="I708" s="2"/>
    </row>
    <row r="709" spans="1:9" ht="14.25" x14ac:dyDescent="0.2">
      <c r="A709" s="1"/>
      <c r="B709" s="2"/>
      <c r="C709" s="2"/>
      <c r="D709" s="2"/>
      <c r="E709" s="2"/>
      <c r="F709" s="2"/>
      <c r="G709" s="2"/>
      <c r="H709" s="2"/>
      <c r="I709" s="2"/>
    </row>
    <row r="710" spans="1:9" ht="14.25" x14ac:dyDescent="0.2">
      <c r="A710" s="1"/>
      <c r="B710" s="2"/>
      <c r="C710" s="2"/>
      <c r="D710" s="2"/>
      <c r="E710" s="2"/>
      <c r="F710" s="2"/>
      <c r="G710" s="2"/>
      <c r="H710" s="2"/>
      <c r="I710" s="2"/>
    </row>
    <row r="711" spans="1:9" ht="14.25" x14ac:dyDescent="0.2">
      <c r="A711" s="1"/>
      <c r="B711" s="2"/>
      <c r="C711" s="2"/>
      <c r="D711" s="2"/>
      <c r="E711" s="2"/>
      <c r="F711" s="2"/>
      <c r="G711" s="2"/>
      <c r="H711" s="2"/>
      <c r="I711" s="2"/>
    </row>
    <row r="712" spans="1:9" ht="14.25" x14ac:dyDescent="0.2">
      <c r="A712" s="1"/>
      <c r="B712" s="2"/>
      <c r="C712" s="2"/>
      <c r="D712" s="2"/>
      <c r="E712" s="2"/>
      <c r="F712" s="2"/>
      <c r="G712" s="2"/>
      <c r="H712" s="2"/>
      <c r="I712" s="2"/>
    </row>
    <row r="713" spans="1:9" ht="14.25" x14ac:dyDescent="0.2">
      <c r="A713" s="1"/>
      <c r="B713" s="2"/>
      <c r="C713" s="2"/>
      <c r="D713" s="2"/>
      <c r="E713" s="2"/>
      <c r="F713" s="2"/>
      <c r="G713" s="2"/>
      <c r="H713" s="2"/>
      <c r="I713" s="2"/>
    </row>
    <row r="714" spans="1:9" ht="14.25" x14ac:dyDescent="0.2">
      <c r="A714" s="1"/>
      <c r="B714" s="2"/>
      <c r="C714" s="2"/>
      <c r="D714" s="2"/>
      <c r="E714" s="2"/>
      <c r="F714" s="2"/>
      <c r="G714" s="2"/>
      <c r="H714" s="2"/>
      <c r="I714" s="2"/>
    </row>
    <row r="715" spans="1:9" ht="14.25" x14ac:dyDescent="0.2">
      <c r="A715" s="1"/>
      <c r="B715" s="2"/>
      <c r="C715" s="2"/>
      <c r="D715" s="2"/>
      <c r="E715" s="2"/>
      <c r="F715" s="2"/>
      <c r="G715" s="2"/>
      <c r="H715" s="2"/>
      <c r="I715" s="2"/>
    </row>
    <row r="716" spans="1:9" ht="14.25" x14ac:dyDescent="0.2">
      <c r="A716" s="1"/>
      <c r="B716" s="2"/>
      <c r="C716" s="2"/>
      <c r="D716" s="2"/>
      <c r="E716" s="2"/>
      <c r="F716" s="2"/>
      <c r="G716" s="2"/>
      <c r="H716" s="2"/>
      <c r="I716" s="2"/>
    </row>
    <row r="717" spans="1:9" ht="14.25" x14ac:dyDescent="0.2">
      <c r="A717" s="1"/>
      <c r="B717" s="2"/>
      <c r="C717" s="2"/>
      <c r="D717" s="2"/>
      <c r="E717" s="2"/>
      <c r="F717" s="2"/>
      <c r="G717" s="2"/>
      <c r="H717" s="2"/>
      <c r="I717" s="2"/>
    </row>
    <row r="718" spans="1:9" ht="14.25" x14ac:dyDescent="0.2">
      <c r="A718" s="1"/>
      <c r="B718" s="2"/>
      <c r="C718" s="2"/>
      <c r="D718" s="2"/>
      <c r="E718" s="2"/>
      <c r="F718" s="2"/>
      <c r="G718" s="2"/>
      <c r="H718" s="2"/>
      <c r="I718" s="2"/>
    </row>
    <row r="719" spans="1:9" ht="14.25" x14ac:dyDescent="0.2">
      <c r="A719" s="1"/>
      <c r="B719" s="2"/>
      <c r="C719" s="2"/>
      <c r="D719" s="2"/>
      <c r="E719" s="2"/>
      <c r="F719" s="2"/>
      <c r="G719" s="2"/>
      <c r="H719" s="2"/>
      <c r="I719" s="2"/>
    </row>
    <row r="720" spans="1:9" ht="14.25" x14ac:dyDescent="0.2">
      <c r="A720" s="1"/>
      <c r="B720" s="2"/>
      <c r="C720" s="2"/>
      <c r="D720" s="2"/>
      <c r="E720" s="2"/>
      <c r="F720" s="2"/>
      <c r="G720" s="2"/>
      <c r="H720" s="2"/>
      <c r="I720" s="2"/>
    </row>
    <row r="721" spans="1:9" ht="14.25" x14ac:dyDescent="0.2">
      <c r="A721" s="1"/>
      <c r="B721" s="2"/>
      <c r="C721" s="2"/>
      <c r="D721" s="2"/>
      <c r="E721" s="2"/>
      <c r="F721" s="2"/>
      <c r="G721" s="2"/>
      <c r="H721" s="2"/>
      <c r="I721" s="2"/>
    </row>
    <row r="722" spans="1:9" ht="14.25" x14ac:dyDescent="0.2">
      <c r="A722" s="1"/>
      <c r="B722" s="2"/>
      <c r="C722" s="2"/>
      <c r="D722" s="2"/>
      <c r="E722" s="2"/>
      <c r="F722" s="2"/>
      <c r="G722" s="2"/>
      <c r="H722" s="2"/>
      <c r="I722" s="2"/>
    </row>
    <row r="723" spans="1:9" ht="14.25" x14ac:dyDescent="0.2">
      <c r="A723" s="1"/>
      <c r="B723" s="2"/>
      <c r="C723" s="2"/>
      <c r="D723" s="2"/>
      <c r="E723" s="2"/>
      <c r="F723" s="2"/>
      <c r="G723" s="2"/>
      <c r="H723" s="2"/>
      <c r="I723" s="2"/>
    </row>
    <row r="724" spans="1:9" ht="14.25" x14ac:dyDescent="0.2">
      <c r="A724" s="1"/>
      <c r="B724" s="2"/>
      <c r="C724" s="2"/>
      <c r="D724" s="2"/>
      <c r="E724" s="2"/>
      <c r="F724" s="2"/>
      <c r="G724" s="2"/>
      <c r="H724" s="2"/>
      <c r="I724" s="2"/>
    </row>
    <row r="725" spans="1:9" ht="14.25" x14ac:dyDescent="0.2">
      <c r="A725" s="1"/>
      <c r="B725" s="2"/>
      <c r="C725" s="2"/>
      <c r="D725" s="2"/>
      <c r="E725" s="2"/>
      <c r="F725" s="2"/>
      <c r="G725" s="2"/>
      <c r="H725" s="2"/>
      <c r="I725" s="2"/>
    </row>
    <row r="726" spans="1:9" ht="14.25" x14ac:dyDescent="0.2">
      <c r="A726" s="1"/>
      <c r="B726" s="2"/>
      <c r="C726" s="2"/>
      <c r="D726" s="2"/>
      <c r="E726" s="2"/>
      <c r="F726" s="2"/>
      <c r="G726" s="2"/>
      <c r="H726" s="2"/>
      <c r="I726" s="2"/>
    </row>
    <row r="727" spans="1:9" ht="14.25" x14ac:dyDescent="0.2">
      <c r="A727" s="1"/>
      <c r="B727" s="2"/>
      <c r="C727" s="2"/>
      <c r="D727" s="2"/>
      <c r="E727" s="2"/>
      <c r="F727" s="2"/>
      <c r="G727" s="2"/>
      <c r="H727" s="2"/>
      <c r="I727" s="2"/>
    </row>
    <row r="728" spans="1:9" ht="14.25" x14ac:dyDescent="0.2">
      <c r="A728" s="1"/>
      <c r="B728" s="2"/>
      <c r="C728" s="2"/>
      <c r="D728" s="2"/>
      <c r="E728" s="2"/>
      <c r="F728" s="2"/>
      <c r="G728" s="2"/>
      <c r="H728" s="2"/>
      <c r="I728" s="2"/>
    </row>
    <row r="729" spans="1:9" ht="14.25" x14ac:dyDescent="0.2">
      <c r="A729" s="1"/>
      <c r="B729" s="2"/>
      <c r="C729" s="2"/>
      <c r="D729" s="2"/>
      <c r="E729" s="2"/>
      <c r="F729" s="2"/>
      <c r="G729" s="2"/>
      <c r="H729" s="2"/>
      <c r="I729" s="2"/>
    </row>
    <row r="730" spans="1:9" ht="19.5" thickBot="1" x14ac:dyDescent="0.25">
      <c r="A730" s="84"/>
      <c r="B730" s="2"/>
      <c r="C730" s="104"/>
      <c r="D730" s="95"/>
      <c r="E730" s="95"/>
      <c r="F730" s="95"/>
      <c r="G730" s="95"/>
      <c r="H730" s="95"/>
      <c r="I730" s="105"/>
    </row>
    <row r="731" spans="1:9" ht="19.5" thickBot="1" x14ac:dyDescent="0.25">
      <c r="B731" s="103"/>
    </row>
  </sheetData>
  <mergeCells count="86">
    <mergeCell ref="A27:I27"/>
    <mergeCell ref="A31:I31"/>
    <mergeCell ref="A32:A36"/>
    <mergeCell ref="A1:I1"/>
    <mergeCell ref="A6:I6"/>
    <mergeCell ref="A5:I5"/>
    <mergeCell ref="I2:I3"/>
    <mergeCell ref="C2:C3"/>
    <mergeCell ref="A2:A3"/>
    <mergeCell ref="B2:B3"/>
    <mergeCell ref="D2:D3"/>
    <mergeCell ref="E2:E3"/>
    <mergeCell ref="F2:F3"/>
    <mergeCell ref="G2:G3"/>
    <mergeCell ref="H2:H3"/>
    <mergeCell ref="A4:I4"/>
    <mergeCell ref="A228:I228"/>
    <mergeCell ref="A232:I232"/>
    <mergeCell ref="A172:A177"/>
    <mergeCell ref="A213:I213"/>
    <mergeCell ref="A212:I212"/>
    <mergeCell ref="A193:I193"/>
    <mergeCell ref="A37:A48"/>
    <mergeCell ref="A77:I77"/>
    <mergeCell ref="A60:I60"/>
    <mergeCell ref="A157:I157"/>
    <mergeCell ref="A160:I160"/>
    <mergeCell ref="A78:I78"/>
    <mergeCell ref="A88:A90"/>
    <mergeCell ref="A93:I93"/>
    <mergeCell ref="A98:I98"/>
    <mergeCell ref="A127:I127"/>
    <mergeCell ref="A146:I146"/>
    <mergeCell ref="A147:I147"/>
    <mergeCell ref="A265:I265"/>
    <mergeCell ref="A283:I283"/>
    <mergeCell ref="A284:I284"/>
    <mergeCell ref="A300:I300"/>
    <mergeCell ref="A305:I305"/>
    <mergeCell ref="A371:I371"/>
    <mergeCell ref="A374:I374"/>
    <mergeCell ref="A403:I403"/>
    <mergeCell ref="A417:I417"/>
    <mergeCell ref="A353:I353"/>
    <mergeCell ref="A354:I354"/>
    <mergeCell ref="A438:A450"/>
    <mergeCell ref="A468:I468"/>
    <mergeCell ref="A469:A477"/>
    <mergeCell ref="A483:I483"/>
    <mergeCell ref="A418:I418"/>
    <mergeCell ref="A433:I433"/>
    <mergeCell ref="A436:I436"/>
    <mergeCell ref="A484:I484"/>
    <mergeCell ref="A485:A489"/>
    <mergeCell ref="A490:A493"/>
    <mergeCell ref="A494:A497"/>
    <mergeCell ref="A500:I500"/>
    <mergeCell ref="A503:I503"/>
    <mergeCell ref="A504:A507"/>
    <mergeCell ref="A508:A518"/>
    <mergeCell ref="A519:A527"/>
    <mergeCell ref="A528:A530"/>
    <mergeCell ref="A546:A547"/>
    <mergeCell ref="A561:I561"/>
    <mergeCell ref="A565:I565"/>
    <mergeCell ref="A663:I663"/>
    <mergeCell ref="A534:I534"/>
    <mergeCell ref="A535:A545"/>
    <mergeCell ref="A550:I550"/>
    <mergeCell ref="A551:I551"/>
    <mergeCell ref="A566:A570"/>
    <mergeCell ref="A571:A581"/>
    <mergeCell ref="A590:A593"/>
    <mergeCell ref="A597:I597"/>
    <mergeCell ref="A552:A556"/>
    <mergeCell ref="A598:A605"/>
    <mergeCell ref="A606:A608"/>
    <mergeCell ref="A612:I612"/>
    <mergeCell ref="A613:I613"/>
    <mergeCell ref="A614:A618"/>
    <mergeCell ref="A674:A676"/>
    <mergeCell ref="A629:I629"/>
    <mergeCell ref="A632:I632"/>
    <mergeCell ref="A634:A645"/>
    <mergeCell ref="A646:A655"/>
    <mergeCell ref="A656:A659"/>
  </mergeCells>
  <pageMargins left="0.2" right="0.23622047244094491" top="0.39370078740157483" bottom="0.39370078740157483" header="0.31496062992125984" footer="0.31496062992125984"/>
  <pageSetup paperSize="9" scale="62" fitToHeight="0" orientation="portrait" r:id="rId1"/>
  <ignoredErrors>
    <ignoredError sqref="D49 D71:I71 D25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H3"/>
  <sheetViews>
    <sheetView topLeftCell="A82" workbookViewId="0">
      <selection activeCell="A3" sqref="A3"/>
    </sheetView>
  </sheetViews>
  <sheetFormatPr defaultRowHeight="14.25" x14ac:dyDescent="0.2"/>
  <sheetData>
    <row r="1" spans="1:8" x14ac:dyDescent="0.2">
      <c r="A1" s="459" t="s">
        <v>0</v>
      </c>
      <c r="B1" s="455" t="s">
        <v>8</v>
      </c>
      <c r="C1" s="455" t="s">
        <v>1</v>
      </c>
      <c r="D1" s="455" t="s">
        <v>2</v>
      </c>
      <c r="E1" s="455" t="s">
        <v>3</v>
      </c>
      <c r="F1" s="455" t="s">
        <v>4</v>
      </c>
      <c r="G1" s="455" t="s">
        <v>5</v>
      </c>
      <c r="H1" s="457" t="s">
        <v>6</v>
      </c>
    </row>
    <row r="2" spans="1:8" ht="15" thickBot="1" x14ac:dyDescent="0.25">
      <c r="A2" s="460"/>
      <c r="B2" s="456"/>
      <c r="C2" s="456"/>
      <c r="D2" s="456"/>
      <c r="E2" s="456"/>
      <c r="F2" s="456"/>
      <c r="G2" s="456"/>
      <c r="H2" s="458"/>
    </row>
    <row r="3" spans="1:8" x14ac:dyDescent="0.2">
      <c r="A3" t="s">
        <v>53</v>
      </c>
    </row>
  </sheetData>
  <mergeCells count="8">
    <mergeCell ref="G1:G2"/>
    <mergeCell ref="H1:H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iurii m</dc:creator>
  <cp:lastModifiedBy>Valeria Coban</cp:lastModifiedBy>
  <cp:lastPrinted>2021-02-03T09:21:48Z</cp:lastPrinted>
  <dcterms:created xsi:type="dcterms:W3CDTF">2018-11-02T18:59:27Z</dcterms:created>
  <dcterms:modified xsi:type="dcterms:W3CDTF">2021-02-03T14:02:36Z</dcterms:modified>
</cp:coreProperties>
</file>