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Лист1!$A$1:$O$177</definedName>
  </definedNames>
  <calcPr calcId="125725"/>
</workbook>
</file>

<file path=xl/calcChain.xml><?xml version="1.0" encoding="utf-8"?>
<calcChain xmlns="http://schemas.openxmlformats.org/spreadsheetml/2006/main">
  <c r="K111" i="1"/>
  <c r="L111"/>
  <c r="M111"/>
  <c r="N111"/>
  <c r="O111"/>
  <c r="J100" l="1"/>
  <c r="M150"/>
  <c r="N150"/>
  <c r="L156"/>
  <c r="L154"/>
  <c r="L152"/>
  <c r="L150"/>
  <c r="L148"/>
  <c r="L146"/>
  <c r="L144"/>
  <c r="L142"/>
  <c r="L140"/>
  <c r="L138"/>
  <c r="L136"/>
  <c r="L134"/>
  <c r="L132"/>
  <c r="L130"/>
  <c r="L128"/>
  <c r="L124"/>
  <c r="L122"/>
  <c r="L120"/>
  <c r="L118"/>
  <c r="L116"/>
  <c r="L113"/>
  <c r="L109"/>
  <c r="L107"/>
  <c r="L104"/>
  <c r="L100"/>
  <c r="L98"/>
  <c r="L96"/>
  <c r="L94"/>
  <c r="K152"/>
  <c r="M152"/>
  <c r="N152"/>
  <c r="O152"/>
  <c r="J152"/>
  <c r="K156"/>
  <c r="M156"/>
  <c r="N156"/>
  <c r="O156"/>
  <c r="K154"/>
  <c r="M154"/>
  <c r="N154"/>
  <c r="O154"/>
  <c r="K150"/>
  <c r="O150"/>
  <c r="K148"/>
  <c r="M148"/>
  <c r="N148"/>
  <c r="O148"/>
  <c r="K146"/>
  <c r="M146"/>
  <c r="N146"/>
  <c r="O146"/>
  <c r="K144"/>
  <c r="M144"/>
  <c r="N144"/>
  <c r="O144"/>
  <c r="K142"/>
  <c r="M142"/>
  <c r="N142"/>
  <c r="O142"/>
  <c r="K140"/>
  <c r="M140"/>
  <c r="N140"/>
  <c r="O140"/>
  <c r="K138"/>
  <c r="M138"/>
  <c r="N138"/>
  <c r="O138"/>
  <c r="K136"/>
  <c r="M136"/>
  <c r="N136"/>
  <c r="O136"/>
  <c r="K134"/>
  <c r="M134"/>
  <c r="N134"/>
  <c r="O134"/>
  <c r="K132"/>
  <c r="M132"/>
  <c r="M27" s="1"/>
  <c r="N132"/>
  <c r="N27" s="1"/>
  <c r="O132"/>
  <c r="O27" s="1"/>
  <c r="K130"/>
  <c r="M130"/>
  <c r="N130"/>
  <c r="O130"/>
  <c r="K128"/>
  <c r="M128"/>
  <c r="N128"/>
  <c r="O128"/>
  <c r="K124"/>
  <c r="M124"/>
  <c r="N124"/>
  <c r="O124"/>
  <c r="K122"/>
  <c r="M122"/>
  <c r="N122"/>
  <c r="O122"/>
  <c r="K120"/>
  <c r="M120"/>
  <c r="N120"/>
  <c r="O120"/>
  <c r="K118"/>
  <c r="M118"/>
  <c r="N118"/>
  <c r="O118"/>
  <c r="K116"/>
  <c r="M116"/>
  <c r="M26" s="1"/>
  <c r="N116"/>
  <c r="N26" s="1"/>
  <c r="O116"/>
  <c r="O26" s="1"/>
  <c r="K113"/>
  <c r="M113"/>
  <c r="N113"/>
  <c r="O113"/>
  <c r="K109"/>
  <c r="M109"/>
  <c r="N109"/>
  <c r="O109"/>
  <c r="O107"/>
  <c r="K107"/>
  <c r="M107"/>
  <c r="N107"/>
  <c r="K104"/>
  <c r="M104"/>
  <c r="N104"/>
  <c r="O104"/>
  <c r="K100"/>
  <c r="M100"/>
  <c r="N100"/>
  <c r="O100"/>
  <c r="K98"/>
  <c r="M98"/>
  <c r="N98"/>
  <c r="O98"/>
  <c r="K96"/>
  <c r="M96"/>
  <c r="N96"/>
  <c r="O96"/>
  <c r="K94"/>
  <c r="M94"/>
  <c r="M24" s="1"/>
  <c r="N94"/>
  <c r="N24" s="1"/>
  <c r="O94"/>
  <c r="J156"/>
  <c r="J136"/>
  <c r="J113"/>
  <c r="K37"/>
  <c r="L37"/>
  <c r="M37"/>
  <c r="N37"/>
  <c r="O37"/>
  <c r="K33"/>
  <c r="L33"/>
  <c r="M33"/>
  <c r="N33"/>
  <c r="O33"/>
  <c r="K59"/>
  <c r="L59"/>
  <c r="M59"/>
  <c r="N59"/>
  <c r="O59"/>
  <c r="J59"/>
  <c r="J94"/>
  <c r="J96"/>
  <c r="J98"/>
  <c r="J104"/>
  <c r="J107"/>
  <c r="J109"/>
  <c r="J111"/>
  <c r="J116"/>
  <c r="J118"/>
  <c r="J120"/>
  <c r="J122"/>
  <c r="J124"/>
  <c r="J128"/>
  <c r="J130"/>
  <c r="J132"/>
  <c r="J134"/>
  <c r="J138"/>
  <c r="J140"/>
  <c r="J142"/>
  <c r="J144"/>
  <c r="J146"/>
  <c r="J148"/>
  <c r="J150"/>
  <c r="J154"/>
  <c r="J37"/>
  <c r="J33"/>
  <c r="J27" l="1"/>
  <c r="L26"/>
  <c r="L27"/>
  <c r="N28"/>
  <c r="O25"/>
  <c r="O24"/>
  <c r="M25"/>
  <c r="M23" s="1"/>
  <c r="O28"/>
  <c r="M28"/>
  <c r="L28"/>
  <c r="N25"/>
  <c r="L25"/>
  <c r="O93"/>
  <c r="L93"/>
  <c r="L24"/>
  <c r="L23" s="1"/>
  <c r="K25"/>
  <c r="K24"/>
  <c r="K26"/>
  <c r="K27"/>
  <c r="K93"/>
  <c r="K28"/>
  <c r="J28"/>
  <c r="J26"/>
  <c r="J24"/>
  <c r="J25"/>
  <c r="J93"/>
  <c r="J92" s="1"/>
  <c r="N23"/>
  <c r="M93"/>
  <c r="N93"/>
  <c r="J40" l="1"/>
  <c r="J32" s="1"/>
  <c r="J86"/>
  <c r="O23"/>
  <c r="O22" s="1"/>
  <c r="K92"/>
  <c r="K86" s="1"/>
  <c r="L92"/>
  <c r="L86" s="1"/>
  <c r="O92"/>
  <c r="O86" s="1"/>
  <c r="N92"/>
  <c r="N86" s="1"/>
  <c r="M92"/>
  <c r="M86" s="1"/>
  <c r="K23"/>
  <c r="K22" s="1"/>
  <c r="M22"/>
  <c r="N22"/>
  <c r="L22"/>
  <c r="J23"/>
  <c r="J22" s="1"/>
  <c r="M40" l="1"/>
  <c r="M32" s="1"/>
  <c r="O40"/>
  <c r="O32" s="1"/>
  <c r="K40"/>
  <c r="K32" s="1"/>
  <c r="N40"/>
  <c r="N32" s="1"/>
  <c r="L40"/>
  <c r="L32" s="1"/>
</calcChain>
</file>

<file path=xl/sharedStrings.xml><?xml version="1.0" encoding="utf-8"?>
<sst xmlns="http://schemas.openxmlformats.org/spreadsheetml/2006/main" count="329" uniqueCount="175">
  <si>
    <t>Aprobat:</t>
  </si>
  <si>
    <t>Formular aprobat 
prin Ordinul Ministrului  Finanțelor  nr.209   din 24.12.2015</t>
  </si>
  <si>
    <t xml:space="preserve"> </t>
  </si>
  <si>
    <t xml:space="preserve">        </t>
  </si>
  <si>
    <t xml:space="preserve">                                                            
</t>
  </si>
  <si>
    <t>Propunerea de buget a autorității/instituției bugetare pentru anul 2022 și estimările pentru anii 2023-2024</t>
  </si>
  <si>
    <t>Cod</t>
  </si>
  <si>
    <t>Sursa</t>
  </si>
  <si>
    <t>Bugetul Local de nivelul I</t>
  </si>
  <si>
    <t xml:space="preserve">Autoritatea bugetară </t>
  </si>
  <si>
    <t>Instituţia</t>
  </si>
  <si>
    <r>
      <t xml:space="preserve">A. Sinteza propunerii de buget </t>
    </r>
    <r>
      <rPr>
        <i/>
        <sz val="12"/>
        <color theme="1"/>
        <rFont val="Times New Roman"/>
        <family val="1"/>
        <charset val="204"/>
      </rPr>
      <t>(se completează automat în SIMF), mii lei</t>
    </r>
  </si>
  <si>
    <t>Denumirea</t>
  </si>
  <si>
    <t>F1</t>
  </si>
  <si>
    <r>
      <t xml:space="preserve">Eco </t>
    </r>
    <r>
      <rPr>
        <sz val="12"/>
        <color rgb="FFFF0000"/>
        <rFont val="Times New Roman"/>
        <family val="1"/>
        <charset val="204"/>
      </rPr>
      <t>(k2)</t>
    </r>
  </si>
  <si>
    <t>Executat</t>
  </si>
  <si>
    <t>Aprobat</t>
  </si>
  <si>
    <t>Proiect</t>
  </si>
  <si>
    <t>Estimat</t>
  </si>
  <si>
    <t xml:space="preserve">A.1. CHELTUIELI, total </t>
  </si>
  <si>
    <t>Cheltuieli de personal</t>
  </si>
  <si>
    <t>Bunuri si servicii</t>
  </si>
  <si>
    <t>Prestatii sociale</t>
  </si>
  <si>
    <t>Mijloace fixe</t>
  </si>
  <si>
    <t>Stocuri de materiale circulante</t>
  </si>
  <si>
    <t>S3</t>
  </si>
  <si>
    <t>S5</t>
  </si>
  <si>
    <t>A.2. RESURSE, total (A2=A2.1+A2.2+A2.3)</t>
  </si>
  <si>
    <t>A.2.1. Resurse colectate interne,  total</t>
  </si>
  <si>
    <t>Alte venituri</t>
  </si>
  <si>
    <t>A.2.2. Resurse colectate externe,  total</t>
  </si>
  <si>
    <t>A.2.3. Resurse generale, total A.2.3=A.1-(A.2.1+A.2.2)</t>
  </si>
  <si>
    <t>B. Sinteza limitelor de cheltuieli (se completează automat în SIMF), mii lei</t>
  </si>
  <si>
    <t>Cheltuieli (r/c),             resurse  (S3)</t>
  </si>
  <si>
    <t>Stabilit</t>
  </si>
  <si>
    <t>Deviere +/-</t>
  </si>
  <si>
    <t>Propus</t>
  </si>
  <si>
    <t>TOTAL CHELTUIELI</t>
  </si>
  <si>
    <r>
      <t> </t>
    </r>
    <r>
      <rPr>
        <i/>
        <sz val="12"/>
        <color theme="1"/>
        <rFont val="Times New Roman"/>
        <family val="1"/>
        <charset val="204"/>
      </rPr>
      <t>Cheltuieli recurente</t>
    </r>
  </si>
  <si>
    <t>r</t>
  </si>
  <si>
    <t> Investiţii capitale</t>
  </si>
  <si>
    <t>c</t>
  </si>
  <si>
    <t>TOTAL VENITURI</t>
  </si>
  <si>
    <r>
      <t> </t>
    </r>
    <r>
      <rPr>
        <i/>
        <sz val="12"/>
        <color theme="1"/>
        <rFont val="Times New Roman"/>
        <family val="1"/>
        <charset val="204"/>
      </rPr>
      <t>Resurse colectate</t>
    </r>
  </si>
  <si>
    <t> Resurse generale</t>
  </si>
  <si>
    <r>
      <t>C. Estimarea resurselor colectate de autorităţile/instituţiile bugetare</t>
    </r>
    <r>
      <rPr>
        <sz val="12"/>
        <color theme="1"/>
        <rFont val="Times New Roman"/>
        <family val="1"/>
        <charset val="204"/>
      </rPr>
      <t>,</t>
    </r>
    <r>
      <rPr>
        <i/>
        <sz val="12"/>
        <color theme="1"/>
        <rFont val="Times New Roman"/>
        <family val="1"/>
        <charset val="204"/>
      </rPr>
      <t xml:space="preserve"> mii lei</t>
    </r>
  </si>
  <si>
    <t>Sursa (S3S4)</t>
  </si>
  <si>
    <t>Originea sursei (S5)</t>
  </si>
  <si>
    <t>Donator (S6)</t>
  </si>
  <si>
    <t>F3</t>
  </si>
  <si>
    <t>P3 (7xx)</t>
  </si>
  <si>
    <r>
      <t xml:space="preserve">Eco </t>
    </r>
    <r>
      <rPr>
        <sz val="12"/>
        <color rgb="FFFF0000"/>
        <rFont val="Times New Roman"/>
        <family val="1"/>
        <charset val="204"/>
      </rPr>
      <t>(k4) (k6)</t>
    </r>
  </si>
  <si>
    <t>TOTAL</t>
  </si>
  <si>
    <t>Resurse atrase ale intitutiuei</t>
  </si>
  <si>
    <t>D. Estimarea cheltuielilor și a indicatorilor de performanță</t>
  </si>
  <si>
    <t>Subgrupa</t>
  </si>
  <si>
    <t>Program</t>
  </si>
  <si>
    <t>Subprogram</t>
  </si>
  <si>
    <r>
      <t xml:space="preserve">DI. Informaţie generală </t>
    </r>
    <r>
      <rPr>
        <i/>
        <sz val="12"/>
        <color theme="1"/>
        <rFont val="Times New Roman"/>
        <family val="1"/>
        <charset val="204"/>
      </rPr>
      <t>(se completează de către autoritatea superioară înainte de a remite formularul pentru completare instituţiilor din subordine)</t>
    </r>
  </si>
  <si>
    <t>Scop </t>
  </si>
  <si>
    <r>
      <t>Obiective  (</t>
    </r>
    <r>
      <rPr>
        <i/>
        <sz val="12"/>
        <color theme="1"/>
        <rFont val="Times New Roman"/>
        <family val="1"/>
        <charset val="204"/>
      </rPr>
      <t>pe termen mediu,   cu accent  pe anul pentru care se aprobă programul)</t>
    </r>
  </si>
  <si>
    <t>Descriere succintă</t>
  </si>
  <si>
    <t>DII. Indicatorii de performanţă</t>
  </si>
  <si>
    <t>Categoria</t>
  </si>
  <si>
    <t xml:space="preserve">Cod </t>
  </si>
  <si>
    <t xml:space="preserve">Denumirea </t>
  </si>
  <si>
    <t>Unitatea de măsură</t>
  </si>
  <si>
    <t>De rezultat</t>
  </si>
  <si>
    <t>R1</t>
  </si>
  <si>
    <t>%</t>
  </si>
  <si>
    <t>De produs</t>
  </si>
  <si>
    <t>O1</t>
  </si>
  <si>
    <t>unități</t>
  </si>
  <si>
    <t>De eficienţă</t>
  </si>
  <si>
    <t>E1</t>
  </si>
  <si>
    <t>mii lei</t>
  </si>
  <si>
    <r>
      <t>DIII. Cheltuieli</t>
    </r>
    <r>
      <rPr>
        <i/>
        <sz val="12"/>
        <color theme="1"/>
        <rFont val="Times New Roman"/>
        <family val="1"/>
        <charset val="204"/>
      </rPr>
      <t>, mii lei</t>
    </r>
  </si>
  <si>
    <t xml:space="preserve">P3 </t>
  </si>
  <si>
    <t>Eco</t>
  </si>
  <si>
    <t>(k4) (k6)</t>
  </si>
  <si>
    <t xml:space="preserve">CHELTUIELI, Total </t>
  </si>
  <si>
    <t>Remunerarea muncii angajaţilor conform statelor</t>
  </si>
  <si>
    <t>Remunerarea muncii angajatilor conform statelor</t>
  </si>
  <si>
    <t>Contribuţii de asigurări sociale de stat obligatorii</t>
  </si>
  <si>
    <t>Contributii de asigurari sociale de stat obligatorii</t>
  </si>
  <si>
    <t>Prime de asigurare obligatorie de asistenţă medicală</t>
  </si>
  <si>
    <t>Prime de asigurare obligatorie de asistenta medicală</t>
  </si>
  <si>
    <t>Servicii energetice şi comunale</t>
  </si>
  <si>
    <t>Energie electrica</t>
  </si>
  <si>
    <t>Servicii informaţionale şi de telecomunicaţii</t>
  </si>
  <si>
    <t>Servicii informationale</t>
  </si>
  <si>
    <t>Servicii de telecomunicatii</t>
  </si>
  <si>
    <t>Servicii de reparatii curente</t>
  </si>
  <si>
    <t>Alte servicii</t>
  </si>
  <si>
    <t>Servicii neatribuite altor aliniate</t>
  </si>
  <si>
    <t>Indemnizaţii pentru incapacitatea temporară de muncă achitate din mijloacele financiare ale angajatorului</t>
  </si>
  <si>
    <t>Indemnizaţie pentru incapacitatea temporară de munca</t>
  </si>
  <si>
    <t>Majorarea valorii materialelor de uz gospodăresc şi rechizitelor de birou</t>
  </si>
  <si>
    <t>Procurarea materialelor de uz gospodaresc si rechizitelor de birou</t>
  </si>
  <si>
    <t>Majorarea valorii materialelor de construcţie</t>
  </si>
  <si>
    <t>Procurarea materialelor de constructie</t>
  </si>
  <si>
    <t>Majorarea valorii altor materiale</t>
  </si>
  <si>
    <t>Procurarea altor materiale</t>
  </si>
  <si>
    <t>E. Estimarea investiţiilor capitale pe proiecte, mii lei</t>
  </si>
  <si>
    <t>Costul total al proiectului</t>
  </si>
  <si>
    <t>Anul de lansare a proiectului</t>
  </si>
  <si>
    <t>Soldul costului de deviz la 1.01.a 2020</t>
  </si>
  <si>
    <t>Soldul costului de deviz la 1.01.a 2021</t>
  </si>
  <si>
    <t>P1P2</t>
  </si>
  <si>
    <t>P3</t>
  </si>
  <si>
    <t>Executare scontată</t>
  </si>
  <si>
    <t>10(8-9)</t>
  </si>
  <si>
    <t xml:space="preserve">Conducător             </t>
  </si>
  <si>
    <t>(Numele, prenumele)</t>
  </si>
  <si>
    <t>(Semnatura)</t>
  </si>
  <si>
    <t xml:space="preserve">Şeful subdiviziunii responsabile de planificarea bugetului </t>
  </si>
  <si>
    <t xml:space="preserve">Şeful subdiviziunii responsabile de politici </t>
  </si>
  <si>
    <t xml:space="preserve">Data prezentării      </t>
  </si>
  <si>
    <r>
      <t>Abrevieri</t>
    </r>
    <r>
      <rPr>
        <sz val="12"/>
        <color theme="1"/>
        <rFont val="Times New Roman"/>
        <family val="1"/>
        <charset val="204"/>
      </rPr>
      <t>: AB – anul de bază (curent), AB-2 şi AB-1 – anii precedenţi anului de bază, AB+1 – anul viitor pentru care se elaborează bugetul; AB+2 şi AB+3 – anii următori anului pentru care se elaborează bugetul.</t>
    </r>
  </si>
  <si>
    <t>1049</t>
  </si>
  <si>
    <t>Învățămînt</t>
  </si>
  <si>
    <t>08961</t>
  </si>
  <si>
    <t>09</t>
  </si>
  <si>
    <t>Educație timpurie</t>
  </si>
  <si>
    <t>0911</t>
  </si>
  <si>
    <t>Învățamint</t>
  </si>
  <si>
    <t>Invatamint nedefinit dupa nivel</t>
  </si>
  <si>
    <t>Incasari de la prestarea serviciilor cu plata</t>
  </si>
  <si>
    <t>Donatii voluntare pentru cheltuieli capitale</t>
  </si>
  <si>
    <t xml:space="preserve"> Învățămînt</t>
  </si>
  <si>
    <t xml:space="preserve"> Educație timpurie</t>
  </si>
  <si>
    <t>Dezoltarea multilaterală a copiilor și pregătirea pentru integrarea în activitatea școlară, dezvoltarea capacității creative prin valorificarea potențialului psihofiziologic și intelectual al acestuia.</t>
  </si>
  <si>
    <t>Educaâția timpurie</t>
  </si>
  <si>
    <t>00199</t>
  </si>
  <si>
    <t>Apa și canalizarea</t>
  </si>
  <si>
    <t>00448</t>
  </si>
  <si>
    <t>Compensatii</t>
  </si>
  <si>
    <t>Majorarea valorii medicamentelor si materialelor sanitare</t>
  </si>
  <si>
    <t>Majorarea valoriiu materialelor pentru scopuri didactice</t>
  </si>
  <si>
    <t>Procurarea materialelor pentru scopuri didactice</t>
  </si>
  <si>
    <t>Majorarea valoriio accesorilor de pat, imbracamintei, incaltamintei</t>
  </si>
  <si>
    <t>Procurtarea accesorilor de pat, imbracamintei, incaltamintei</t>
  </si>
  <si>
    <t>Majorarea valorii produselor alimentare</t>
  </si>
  <si>
    <t>Procurarea produselor alimentare</t>
  </si>
  <si>
    <r>
      <rPr>
        <sz val="10"/>
        <color theme="1"/>
        <rFont val="Times New Roman"/>
        <family val="1"/>
        <charset val="204"/>
      </rPr>
      <t xml:space="preserve">(Executor principal/secundar de buget) </t>
    </r>
    <r>
      <rPr>
        <b/>
        <sz val="10"/>
        <color theme="1"/>
        <rFont val="Times New Roman"/>
        <family val="1"/>
        <charset val="204"/>
      </rPr>
      <t xml:space="preserve">   </t>
    </r>
  </si>
  <si>
    <t xml:space="preserve">  (Numele, prenumele)</t>
  </si>
  <si>
    <t>00492</t>
  </si>
  <si>
    <t>Servicii de reparaţii curente</t>
  </si>
  <si>
    <t>Procurarea medicamentelor si materialelor sanitare</t>
  </si>
  <si>
    <t>88</t>
  </si>
  <si>
    <t>8802</t>
  </si>
  <si>
    <t xml:space="preserve"> Primarul satului Bulboaca                                            Berzoi Ion</t>
  </si>
  <si>
    <t>Primăria Bulboaca</t>
  </si>
  <si>
    <t>Gaze</t>
  </si>
  <si>
    <t>Majorarea valorii cladirilor</t>
  </si>
  <si>
    <t>Reparatii capitale ale cladirilor</t>
  </si>
  <si>
    <t>Majorarea valorii masinilor si utilajelor</t>
  </si>
  <si>
    <t>Procurarea masinilor si utilajelor</t>
  </si>
  <si>
    <t>Procurarea uneltelor şi sculelor, inventarului de producere şi gospodăresc</t>
  </si>
  <si>
    <t>Majorarea valorii uneltelor si sculelor, inventarului de producere şi gospodăresc</t>
  </si>
  <si>
    <t>Subprogramul include activitati de asigurare a procesului de instruire ,de intretinere a edificiului prin consolidarea bazei tehnico-materiale ,dezvoltarea serviciilor de educatie incluziva.</t>
  </si>
  <si>
    <t>Grădinița Romanita Bulboaca</t>
  </si>
  <si>
    <t>Formare profesionala</t>
  </si>
  <si>
    <t>Deplasari de serviciu</t>
  </si>
  <si>
    <t>Deplasari de serviciu in teritoriul tarii</t>
  </si>
  <si>
    <t>Gradul de institutionalizare a copiilor in gradinita</t>
  </si>
  <si>
    <t>Numarul de grupe in gradinita</t>
  </si>
  <si>
    <t>O2</t>
  </si>
  <si>
    <t>Numarul copiilor in gradinita</t>
  </si>
  <si>
    <t>unitati</t>
  </si>
  <si>
    <t>Cheltuieli medii de intretinere a unui copil pe an in gradinita</t>
  </si>
  <si>
    <t xml:space="preserve">1.Sporirea incadrarii copiilor in virsta de 1,7-5 ani cu 85% si 5-7 ani 100% catre anul 2022.
2.Asigurarea accesului fiecarui copil 1,7-7 ani la servicii educationale de calitate conform standardelor educationale.
</t>
  </si>
  <si>
    <t>Servicii postale si curierat</t>
  </si>
  <si>
    <t xml:space="preserve">L.Ş.                    "___"  _______  2022        </t>
  </si>
  <si>
    <t>Roșca Elena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</si>
</sst>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3" tint="-0.49998474074526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3BEC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2850"/>
      </top>
      <bottom style="medium">
        <color rgb="FF002850"/>
      </bottom>
      <diagonal/>
    </border>
    <border>
      <left/>
      <right style="medium">
        <color rgb="FF002850"/>
      </right>
      <top style="medium">
        <color rgb="FF002850"/>
      </top>
      <bottom style="medium">
        <color rgb="FF00285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2850"/>
      </right>
      <top/>
      <bottom style="medium">
        <color rgb="FF002850"/>
      </bottom>
      <diagonal/>
    </border>
    <border>
      <left/>
      <right style="medium">
        <color rgb="FF002850"/>
      </right>
      <top/>
      <bottom/>
      <diagonal/>
    </border>
    <border>
      <left/>
      <right/>
      <top/>
      <bottom style="medium">
        <color rgb="FF002850"/>
      </bottom>
      <diagonal/>
    </border>
    <border>
      <left/>
      <right style="medium">
        <color rgb="FF002850"/>
      </right>
      <top style="medium">
        <color rgb="FF002850"/>
      </top>
      <bottom/>
      <diagonal/>
    </border>
    <border>
      <left style="medium">
        <color rgb="FF002850"/>
      </left>
      <right style="medium">
        <color rgb="FF002850"/>
      </right>
      <top style="medium">
        <color rgb="FF002850"/>
      </top>
      <bottom/>
      <diagonal/>
    </border>
    <border>
      <left style="medium">
        <color rgb="FF002850"/>
      </left>
      <right style="medium">
        <color rgb="FF002850"/>
      </right>
      <top/>
      <bottom style="medium">
        <color rgb="FF002850"/>
      </bottom>
      <diagonal/>
    </border>
    <border>
      <left style="medium">
        <color rgb="FF002850"/>
      </left>
      <right/>
      <top/>
      <bottom style="medium">
        <color rgb="FF002850"/>
      </bottom>
      <diagonal/>
    </border>
    <border>
      <left style="medium">
        <color indexed="64"/>
      </left>
      <right/>
      <top/>
      <bottom style="medium">
        <color rgb="FF002850"/>
      </bottom>
      <diagonal/>
    </border>
    <border>
      <left/>
      <right style="medium">
        <color indexed="64"/>
      </right>
      <top/>
      <bottom style="medium">
        <color rgb="FF00285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2850"/>
      </top>
      <bottom style="medium">
        <color rgb="FF0028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28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2850"/>
      </left>
      <right style="medium">
        <color rgb="FF002850"/>
      </right>
      <top/>
      <bottom/>
      <diagonal/>
    </border>
    <border>
      <left style="medium">
        <color rgb="FF002850"/>
      </left>
      <right style="medium">
        <color indexed="64"/>
      </right>
      <top/>
      <bottom/>
      <diagonal/>
    </border>
    <border>
      <left style="medium">
        <color rgb="FF002850"/>
      </left>
      <right style="medium">
        <color indexed="64"/>
      </right>
      <top/>
      <bottom style="medium">
        <color rgb="FF002850"/>
      </bottom>
      <diagonal/>
    </border>
    <border>
      <left style="medium">
        <color indexed="64"/>
      </left>
      <right/>
      <top style="medium">
        <color indexed="64"/>
      </top>
      <bottom style="medium">
        <color rgb="FF002850"/>
      </bottom>
      <diagonal/>
    </border>
    <border>
      <left/>
      <right style="medium">
        <color rgb="FF002850"/>
      </right>
      <top style="medium">
        <color indexed="64"/>
      </top>
      <bottom style="medium">
        <color rgb="FF002850"/>
      </bottom>
      <diagonal/>
    </border>
    <border>
      <left/>
      <right style="medium">
        <color rgb="FF002850"/>
      </right>
      <top/>
      <bottom style="medium">
        <color indexed="64"/>
      </bottom>
      <diagonal/>
    </border>
    <border>
      <left style="medium">
        <color indexed="64"/>
      </left>
      <right style="medium">
        <color rgb="FF002850"/>
      </right>
      <top style="medium">
        <color indexed="64"/>
      </top>
      <bottom/>
      <diagonal/>
    </border>
    <border>
      <left/>
      <right style="medium">
        <color rgb="FF00285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85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6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/>
    </xf>
    <xf numFmtId="0" fontId="8" fillId="0" borderId="9" xfId="0" applyFont="1" applyFill="1" applyBorder="1" applyAlignment="1">
      <alignment vertical="top"/>
    </xf>
    <xf numFmtId="0" fontId="8" fillId="0" borderId="10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5" fillId="0" borderId="1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9" fontId="10" fillId="0" borderId="24" xfId="0" applyNumberFormat="1" applyFont="1" applyFill="1" applyBorder="1" applyAlignment="1">
      <alignment horizontal="center" vertical="center"/>
    </xf>
    <xf numFmtId="164" fontId="10" fillId="0" borderId="25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11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0" fillId="0" borderId="0" xfId="0" applyFill="1" applyBorder="1"/>
    <xf numFmtId="0" fontId="8" fillId="0" borderId="23" xfId="0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>
      <alignment horizontal="center" vertical="top" wrapText="1"/>
    </xf>
    <xf numFmtId="164" fontId="8" fillId="6" borderId="12" xfId="0" applyNumberFormat="1" applyFont="1" applyFill="1" applyBorder="1" applyAlignment="1">
      <alignment horizontal="center" vertical="top" wrapText="1"/>
    </xf>
    <xf numFmtId="164" fontId="5" fillId="6" borderId="12" xfId="0" applyNumberFormat="1" applyFont="1" applyFill="1" applyBorder="1" applyAlignment="1">
      <alignment horizontal="center" vertical="top" wrapText="1"/>
    </xf>
    <xf numFmtId="0" fontId="13" fillId="6" borderId="0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164" fontId="5" fillId="6" borderId="23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17" fillId="0" borderId="23" xfId="0" applyFont="1" applyBorder="1" applyAlignment="1">
      <alignment horizontal="center"/>
    </xf>
    <xf numFmtId="0" fontId="16" fillId="0" borderId="0" xfId="0" applyFont="1" applyBorder="1" applyAlignment="1">
      <alignment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8" fillId="6" borderId="23" xfId="0" applyNumberFormat="1" applyFont="1" applyFill="1" applyBorder="1" applyAlignment="1">
      <alignment horizontal="center" vertical="top" wrapText="1"/>
    </xf>
    <xf numFmtId="164" fontId="5" fillId="6" borderId="34" xfId="0" applyNumberFormat="1" applyFont="1" applyFill="1" applyBorder="1" applyAlignment="1">
      <alignment horizontal="center" vertical="top" wrapText="1"/>
    </xf>
    <xf numFmtId="164" fontId="5" fillId="6" borderId="23" xfId="0" applyNumberFormat="1" applyFont="1" applyFill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164" fontId="5" fillId="5" borderId="12" xfId="0" applyNumberFormat="1" applyFont="1" applyFill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4" fontId="5" fillId="6" borderId="1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top" wrapText="1"/>
    </xf>
    <xf numFmtId="164" fontId="5" fillId="0" borderId="34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6" borderId="0" xfId="0" applyNumberFormat="1" applyFont="1" applyFill="1" applyBorder="1" applyAlignment="1">
      <alignment horizontal="center" vertical="top" wrapText="1"/>
    </xf>
    <xf numFmtId="164" fontId="5" fillId="6" borderId="9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textRotation="90" wrapText="1"/>
    </xf>
    <xf numFmtId="164" fontId="8" fillId="6" borderId="13" xfId="0" applyNumberFormat="1" applyFont="1" applyFill="1" applyBorder="1" applyAlignment="1">
      <alignment horizontal="center" vertical="top" wrapText="1"/>
    </xf>
    <xf numFmtId="164" fontId="8" fillId="0" borderId="57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8" fillId="0" borderId="24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35" xfId="0" applyFont="1" applyBorder="1" applyAlignment="1">
      <alignment horizontal="center" textRotation="90" wrapText="1"/>
    </xf>
    <xf numFmtId="0" fontId="5" fillId="0" borderId="25" xfId="0" applyFont="1" applyBorder="1" applyAlignment="1">
      <alignment horizontal="center" textRotation="90" wrapText="1"/>
    </xf>
    <xf numFmtId="0" fontId="5" fillId="0" borderId="0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/>
    </xf>
    <xf numFmtId="0" fontId="5" fillId="0" borderId="50" xfId="0" applyFont="1" applyBorder="1" applyAlignment="1">
      <alignment horizontal="left" vertical="top"/>
    </xf>
    <xf numFmtId="0" fontId="5" fillId="0" borderId="49" xfId="0" applyFont="1" applyBorder="1" applyAlignment="1">
      <alignment horizontal="left" vertical="top" wrapText="1"/>
    </xf>
    <xf numFmtId="0" fontId="5" fillId="0" borderId="53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right" vertical="top" wrapText="1"/>
    </xf>
    <xf numFmtId="0" fontId="5" fillId="0" borderId="43" xfId="0" applyFont="1" applyBorder="1" applyAlignment="1">
      <alignment horizontal="left" vertical="top"/>
    </xf>
    <xf numFmtId="0" fontId="5" fillId="0" borderId="44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vertical="top"/>
    </xf>
    <xf numFmtId="0" fontId="1" fillId="0" borderId="44" xfId="0" applyFont="1" applyBorder="1" applyAlignment="1">
      <alignment vertical="top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" fillId="0" borderId="45" xfId="0" applyFont="1" applyBorder="1" applyAlignment="1">
      <alignment vertical="top"/>
    </xf>
    <xf numFmtId="0" fontId="1" fillId="0" borderId="46" xfId="0" applyFont="1" applyBorder="1" applyAlignment="1">
      <alignment vertical="top"/>
    </xf>
    <xf numFmtId="0" fontId="5" fillId="0" borderId="0" xfId="0" applyFont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1" fillId="0" borderId="47" xfId="0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8" fillId="0" borderId="26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1" fillId="0" borderId="49" xfId="0" applyFont="1" applyBorder="1" applyAlignment="1">
      <alignment vertical="top"/>
    </xf>
    <xf numFmtId="0" fontId="1" fillId="0" borderId="50" xfId="0" applyFont="1" applyBorder="1" applyAlignment="1">
      <alignment vertical="top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5" fillId="0" borderId="42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177"/>
  <sheetViews>
    <sheetView tabSelected="1" topLeftCell="A7" zoomScaleNormal="100" workbookViewId="0">
      <selection activeCell="G171" sqref="G171:I171"/>
    </sheetView>
  </sheetViews>
  <sheetFormatPr defaultRowHeight="15"/>
  <cols>
    <col min="2" max="6" width="9.140625" customWidth="1"/>
    <col min="7" max="7" width="11.85546875" customWidth="1"/>
    <col min="8" max="9" width="9.140625" customWidth="1"/>
    <col min="10" max="10" width="13.140625" customWidth="1"/>
    <col min="11" max="11" width="9.140625" customWidth="1"/>
    <col min="13" max="13" width="13.42578125" bestFit="1" customWidth="1"/>
  </cols>
  <sheetData>
    <row r="2" spans="2:15">
      <c r="B2" s="1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4"/>
      <c r="N2" s="328" t="s">
        <v>1</v>
      </c>
      <c r="O2" s="328"/>
    </row>
    <row r="3" spans="2:15" ht="15" customHeight="1">
      <c r="B3" s="329"/>
      <c r="C3" s="329"/>
      <c r="D3" s="3"/>
      <c r="E3" s="146"/>
      <c r="F3" s="3"/>
      <c r="G3" s="3"/>
      <c r="H3" s="3"/>
      <c r="I3" s="146"/>
      <c r="J3" s="146"/>
      <c r="K3" s="146"/>
      <c r="L3" s="146"/>
      <c r="M3" s="4"/>
      <c r="N3" s="328"/>
      <c r="O3" s="328"/>
    </row>
    <row r="4" spans="2:15">
      <c r="B4" s="3" t="s">
        <v>151</v>
      </c>
      <c r="C4" s="3"/>
      <c r="D4" s="3"/>
      <c r="E4" s="146"/>
      <c r="F4" s="3"/>
      <c r="G4" s="3"/>
      <c r="H4" s="3"/>
      <c r="I4" s="146"/>
      <c r="J4" s="146"/>
      <c r="K4" s="146"/>
      <c r="L4" s="146"/>
      <c r="M4" s="4"/>
      <c r="N4" s="328"/>
      <c r="O4" s="328"/>
    </row>
    <row r="5" spans="2:15">
      <c r="B5" s="147" t="s">
        <v>144</v>
      </c>
      <c r="C5" s="147"/>
      <c r="D5" s="147"/>
      <c r="E5" s="148"/>
      <c r="F5" s="148"/>
      <c r="G5" s="148" t="s">
        <v>145</v>
      </c>
      <c r="H5" s="148"/>
      <c r="I5" s="149"/>
      <c r="J5" s="146"/>
      <c r="K5" s="146"/>
      <c r="L5" s="146"/>
      <c r="M5" s="4"/>
      <c r="N5" s="328"/>
      <c r="O5" s="328"/>
    </row>
    <row r="6" spans="2:15">
      <c r="B6" s="330" t="s">
        <v>173</v>
      </c>
      <c r="C6" s="330"/>
      <c r="D6" s="330"/>
      <c r="E6" s="330"/>
      <c r="F6" s="330"/>
      <c r="G6" s="4"/>
      <c r="H6" s="4"/>
      <c r="I6" s="4"/>
      <c r="J6" s="4"/>
      <c r="K6" s="331"/>
      <c r="L6" s="331"/>
      <c r="M6" s="146"/>
      <c r="N6" s="328"/>
      <c r="O6" s="328"/>
    </row>
    <row r="7" spans="2:15" ht="15.75" customHeight="1">
      <c r="B7" s="332" t="s">
        <v>2</v>
      </c>
      <c r="C7" s="332"/>
      <c r="D7" s="145" t="s">
        <v>3</v>
      </c>
      <c r="E7" s="333"/>
      <c r="F7" s="333"/>
      <c r="G7" s="333"/>
      <c r="H7" s="333"/>
      <c r="I7" s="333"/>
      <c r="J7" s="333"/>
      <c r="K7" s="342"/>
      <c r="L7" s="342"/>
      <c r="M7" s="146"/>
      <c r="N7" s="146"/>
      <c r="O7" s="146"/>
    </row>
    <row r="8" spans="2:15" ht="15.75">
      <c r="B8" s="332" t="s">
        <v>2</v>
      </c>
      <c r="C8" s="332"/>
      <c r="D8" s="5" t="s">
        <v>3</v>
      </c>
      <c r="E8" s="333"/>
      <c r="F8" s="333"/>
      <c r="G8" s="333"/>
      <c r="H8" s="333"/>
      <c r="I8" s="333"/>
      <c r="J8" s="333"/>
      <c r="K8" s="342"/>
      <c r="L8" s="342"/>
      <c r="M8" s="2"/>
      <c r="N8" s="2"/>
      <c r="O8" s="2"/>
    </row>
    <row r="9" spans="2:15" ht="60.75">
      <c r="B9" s="6" t="s">
        <v>4</v>
      </c>
      <c r="C9" s="334" t="s">
        <v>5</v>
      </c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2"/>
    </row>
    <row r="10" spans="2:15" ht="20.25">
      <c r="B10" s="6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2"/>
    </row>
    <row r="11" spans="2:15" ht="16.5" thickBot="1">
      <c r="B11" s="331"/>
      <c r="C11" s="331"/>
      <c r="D11" s="7"/>
      <c r="E11" s="2"/>
      <c r="F11" s="2"/>
      <c r="G11" s="2"/>
      <c r="H11" s="2"/>
      <c r="I11" s="2"/>
      <c r="J11" s="8"/>
      <c r="K11" s="2"/>
      <c r="M11" s="2"/>
      <c r="N11" s="2"/>
      <c r="O11" s="9" t="s">
        <v>6</v>
      </c>
    </row>
    <row r="12" spans="2:15" ht="16.5" thickBot="1">
      <c r="B12" s="335" t="s">
        <v>7</v>
      </c>
      <c r="C12" s="336"/>
      <c r="D12" s="337" t="s">
        <v>8</v>
      </c>
      <c r="E12" s="338"/>
      <c r="F12" s="338"/>
      <c r="G12" s="338"/>
      <c r="H12" s="338"/>
      <c r="I12" s="338"/>
      <c r="J12" s="338"/>
      <c r="K12" s="338"/>
      <c r="L12" s="338"/>
      <c r="M12" s="338"/>
      <c r="N12" s="339"/>
      <c r="O12" s="177">
        <v>21</v>
      </c>
    </row>
    <row r="13" spans="2:15" ht="16.5" thickBot="1">
      <c r="B13" s="340" t="s">
        <v>9</v>
      </c>
      <c r="C13" s="341"/>
      <c r="D13" s="309" t="s">
        <v>152</v>
      </c>
      <c r="E13" s="310"/>
      <c r="F13" s="310"/>
      <c r="G13" s="310"/>
      <c r="H13" s="310"/>
      <c r="I13" s="310"/>
      <c r="J13" s="310"/>
      <c r="K13" s="310"/>
      <c r="L13" s="310"/>
      <c r="M13" s="310"/>
      <c r="N13" s="311"/>
      <c r="O13" s="178" t="s">
        <v>119</v>
      </c>
    </row>
    <row r="14" spans="2:15" ht="16.5" thickBot="1">
      <c r="B14" s="352" t="s">
        <v>10</v>
      </c>
      <c r="C14" s="353"/>
      <c r="D14" s="354" t="s">
        <v>161</v>
      </c>
      <c r="E14" s="355"/>
      <c r="F14" s="355"/>
      <c r="G14" s="355"/>
      <c r="H14" s="355"/>
      <c r="I14" s="355"/>
      <c r="J14" s="355"/>
      <c r="K14" s="355"/>
      <c r="L14" s="355"/>
      <c r="M14" s="355"/>
      <c r="N14" s="356"/>
      <c r="O14" s="179" t="s">
        <v>121</v>
      </c>
    </row>
    <row r="15" spans="2:15" ht="16.5" thickBot="1">
      <c r="B15" s="340" t="s">
        <v>56</v>
      </c>
      <c r="C15" s="341"/>
      <c r="D15" s="309" t="s">
        <v>120</v>
      </c>
      <c r="E15" s="310"/>
      <c r="F15" s="310"/>
      <c r="G15" s="310"/>
      <c r="H15" s="310"/>
      <c r="I15" s="310"/>
      <c r="J15" s="310"/>
      <c r="K15" s="310"/>
      <c r="L15" s="310"/>
      <c r="M15" s="310"/>
      <c r="N15" s="311"/>
      <c r="O15" s="181" t="s">
        <v>149</v>
      </c>
    </row>
    <row r="16" spans="2:15" ht="16.5" thickBot="1">
      <c r="B16" s="357" t="s">
        <v>57</v>
      </c>
      <c r="C16" s="358"/>
      <c r="D16" s="359" t="s">
        <v>123</v>
      </c>
      <c r="E16" s="360"/>
      <c r="F16" s="360"/>
      <c r="G16" s="360"/>
      <c r="H16" s="360"/>
      <c r="I16" s="360"/>
      <c r="J16" s="360"/>
      <c r="K16" s="360"/>
      <c r="L16" s="360"/>
      <c r="M16" s="360"/>
      <c r="N16" s="361"/>
      <c r="O16" s="180" t="s">
        <v>150</v>
      </c>
    </row>
    <row r="17" spans="2:15" ht="16.5" thickBot="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5" ht="16.5" thickBot="1">
      <c r="B18" s="312" t="s">
        <v>11</v>
      </c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4"/>
    </row>
    <row r="19" spans="2:15" ht="16.5" thickBo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5" ht="16.5" thickBot="1">
      <c r="B20" s="343" t="s">
        <v>12</v>
      </c>
      <c r="C20" s="344"/>
      <c r="D20" s="344"/>
      <c r="E20" s="344"/>
      <c r="F20" s="344"/>
      <c r="G20" s="345"/>
      <c r="H20" s="11" t="s">
        <v>6</v>
      </c>
      <c r="I20" s="12"/>
      <c r="J20" s="112">
        <v>2019</v>
      </c>
      <c r="K20" s="112">
        <v>2020</v>
      </c>
      <c r="L20" s="113">
        <v>2021</v>
      </c>
      <c r="M20" s="114">
        <v>2022</v>
      </c>
      <c r="N20" s="114">
        <v>2023</v>
      </c>
      <c r="O20" s="114">
        <v>2024</v>
      </c>
    </row>
    <row r="21" spans="2:15" ht="16.5" thickBot="1">
      <c r="B21" s="346"/>
      <c r="C21" s="347"/>
      <c r="D21" s="347"/>
      <c r="E21" s="347"/>
      <c r="F21" s="347"/>
      <c r="G21" s="348"/>
      <c r="H21" s="13" t="s">
        <v>13</v>
      </c>
      <c r="I21" s="13" t="s">
        <v>14</v>
      </c>
      <c r="J21" s="105" t="s">
        <v>15</v>
      </c>
      <c r="K21" s="105" t="s">
        <v>15</v>
      </c>
      <c r="L21" s="105" t="s">
        <v>16</v>
      </c>
      <c r="M21" s="101" t="s">
        <v>17</v>
      </c>
      <c r="N21" s="101" t="s">
        <v>18</v>
      </c>
      <c r="O21" s="101" t="s">
        <v>18</v>
      </c>
    </row>
    <row r="22" spans="2:15" ht="16.5" thickBot="1">
      <c r="B22" s="349" t="s">
        <v>19</v>
      </c>
      <c r="C22" s="350"/>
      <c r="D22" s="350"/>
      <c r="E22" s="350"/>
      <c r="F22" s="350"/>
      <c r="G22" s="351"/>
      <c r="H22" s="115"/>
      <c r="I22" s="116"/>
      <c r="J22" s="110">
        <f>J23</f>
        <v>2174.7000000000003</v>
      </c>
      <c r="K22" s="110">
        <f t="shared" ref="K22:O22" si="0">K23</f>
        <v>2368.5</v>
      </c>
      <c r="L22" s="110">
        <f t="shared" si="0"/>
        <v>1872.9</v>
      </c>
      <c r="M22" s="110">
        <f t="shared" si="0"/>
        <v>2619.5</v>
      </c>
      <c r="N22" s="110">
        <f t="shared" si="0"/>
        <v>2459.5</v>
      </c>
      <c r="O22" s="110">
        <f t="shared" si="0"/>
        <v>2459.5</v>
      </c>
    </row>
    <row r="23" spans="2:15" ht="16.5" thickBot="1">
      <c r="B23" s="322" t="s">
        <v>123</v>
      </c>
      <c r="C23" s="323"/>
      <c r="D23" s="323"/>
      <c r="E23" s="323"/>
      <c r="F23" s="323"/>
      <c r="G23" s="324"/>
      <c r="H23" s="14" t="s">
        <v>122</v>
      </c>
      <c r="I23" s="15"/>
      <c r="J23" s="107">
        <f>SUM(J24:J28)</f>
        <v>2174.7000000000003</v>
      </c>
      <c r="K23" s="107">
        <f t="shared" ref="K23:O23" si="1">SUM(K24:K28)</f>
        <v>2368.5</v>
      </c>
      <c r="L23" s="107">
        <f t="shared" si="1"/>
        <v>1872.9</v>
      </c>
      <c r="M23" s="107">
        <f t="shared" si="1"/>
        <v>2619.5</v>
      </c>
      <c r="N23" s="107">
        <f t="shared" si="1"/>
        <v>2459.5</v>
      </c>
      <c r="O23" s="107">
        <f t="shared" si="1"/>
        <v>2459.5</v>
      </c>
    </row>
    <row r="24" spans="2:15" ht="16.5" thickBot="1">
      <c r="B24" s="322" t="s">
        <v>20</v>
      </c>
      <c r="C24" s="323"/>
      <c r="D24" s="323"/>
      <c r="E24" s="323"/>
      <c r="F24" s="323"/>
      <c r="G24" s="324"/>
      <c r="H24" s="16"/>
      <c r="I24" s="17">
        <v>21</v>
      </c>
      <c r="J24" s="108">
        <f>J94+J96+J98+J118+J120+J122</f>
        <v>1417.3000000000002</v>
      </c>
      <c r="K24" s="108">
        <f t="shared" ref="K24:O24" si="2">K94+K96+K98+K118+K120+K122</f>
        <v>1566.8</v>
      </c>
      <c r="L24" s="108">
        <f t="shared" si="2"/>
        <v>1243.9000000000001</v>
      </c>
      <c r="M24" s="108">
        <f t="shared" si="2"/>
        <v>1964.4</v>
      </c>
      <c r="N24" s="108">
        <f t="shared" si="2"/>
        <v>1804.4</v>
      </c>
      <c r="O24" s="108">
        <f t="shared" si="2"/>
        <v>1804.4</v>
      </c>
    </row>
    <row r="25" spans="2:15" ht="16.5" thickBot="1">
      <c r="B25" s="244" t="s">
        <v>21</v>
      </c>
      <c r="C25" s="245"/>
      <c r="D25" s="245"/>
      <c r="E25" s="245"/>
      <c r="F25" s="245"/>
      <c r="G25" s="246"/>
      <c r="H25" s="18"/>
      <c r="I25" s="17">
        <v>22</v>
      </c>
      <c r="J25" s="108">
        <f>J100+J104+J107+J109+J111+J113+J124</f>
        <v>167.6</v>
      </c>
      <c r="K25" s="108">
        <f t="shared" ref="K25:O25" si="3">K100+K104+K107+K109+K111+K113+K124</f>
        <v>116.3</v>
      </c>
      <c r="L25" s="108">
        <f t="shared" si="3"/>
        <v>79.799999999999983</v>
      </c>
      <c r="M25" s="108">
        <f t="shared" si="3"/>
        <v>188.7</v>
      </c>
      <c r="N25" s="108">
        <f t="shared" si="3"/>
        <v>188.7</v>
      </c>
      <c r="O25" s="108">
        <f t="shared" si="3"/>
        <v>188.7</v>
      </c>
    </row>
    <row r="26" spans="2:15" ht="16.5" thickBot="1">
      <c r="B26" s="244" t="s">
        <v>22</v>
      </c>
      <c r="C26" s="245"/>
      <c r="D26" s="245"/>
      <c r="E26" s="245"/>
      <c r="F26" s="245"/>
      <c r="G26" s="246"/>
      <c r="H26" s="18"/>
      <c r="I26" s="17">
        <v>27</v>
      </c>
      <c r="J26" s="108">
        <f>J116+J128+J130</f>
        <v>18.7</v>
      </c>
      <c r="K26" s="108">
        <f t="shared" ref="K26:O26" si="4">K116+K128+K130</f>
        <v>17.399999999999999</v>
      </c>
      <c r="L26" s="108">
        <f t="shared" si="4"/>
        <v>19.5</v>
      </c>
      <c r="M26" s="108">
        <f t="shared" si="4"/>
        <v>24</v>
      </c>
      <c r="N26" s="108">
        <f t="shared" si="4"/>
        <v>24</v>
      </c>
      <c r="O26" s="108">
        <f t="shared" si="4"/>
        <v>24</v>
      </c>
    </row>
    <row r="27" spans="2:15" ht="16.5" thickBot="1">
      <c r="B27" s="244" t="s">
        <v>23</v>
      </c>
      <c r="C27" s="245"/>
      <c r="D27" s="245"/>
      <c r="E27" s="245"/>
      <c r="F27" s="245"/>
      <c r="G27" s="246"/>
      <c r="H27" s="18"/>
      <c r="I27" s="17">
        <v>31</v>
      </c>
      <c r="J27" s="109">
        <f>J132+J134+J136</f>
        <v>185</v>
      </c>
      <c r="K27" s="109">
        <f t="shared" ref="K27:O27" si="5">K132+K134+K136</f>
        <v>341</v>
      </c>
      <c r="L27" s="109">
        <f t="shared" si="5"/>
        <v>300.60000000000002</v>
      </c>
      <c r="M27" s="109">
        <f t="shared" si="5"/>
        <v>0</v>
      </c>
      <c r="N27" s="109">
        <f t="shared" si="5"/>
        <v>0</v>
      </c>
      <c r="O27" s="109">
        <f t="shared" si="5"/>
        <v>0</v>
      </c>
    </row>
    <row r="28" spans="2:15" ht="16.5" thickBot="1">
      <c r="B28" s="244" t="s">
        <v>24</v>
      </c>
      <c r="C28" s="245"/>
      <c r="D28" s="245"/>
      <c r="E28" s="245"/>
      <c r="F28" s="245"/>
      <c r="G28" s="246"/>
      <c r="H28" s="18"/>
      <c r="I28" s="17">
        <v>33</v>
      </c>
      <c r="J28" s="109">
        <f>J138+J140+J142+J144+J146+J148+J150+J152+J154+J156</f>
        <v>386.1</v>
      </c>
      <c r="K28" s="109">
        <f t="shared" ref="K28:O28" si="6">K138+K140+K142+K144+K146+K148+K150+K152+K154+K156</f>
        <v>327</v>
      </c>
      <c r="L28" s="109">
        <f t="shared" si="6"/>
        <v>229.1</v>
      </c>
      <c r="M28" s="109">
        <f t="shared" si="6"/>
        <v>442.4</v>
      </c>
      <c r="N28" s="109">
        <f t="shared" si="6"/>
        <v>442.4</v>
      </c>
      <c r="O28" s="109">
        <f t="shared" si="6"/>
        <v>442.4</v>
      </c>
    </row>
    <row r="29" spans="2:15" ht="16.5" thickBot="1">
      <c r="B29" s="10"/>
      <c r="C29" s="10"/>
      <c r="D29" s="10"/>
      <c r="E29" s="10"/>
      <c r="F29" s="10"/>
      <c r="G29" s="10"/>
      <c r="H29" s="10"/>
      <c r="I29" s="10"/>
      <c r="J29" s="10"/>
      <c r="K29" s="19"/>
      <c r="L29" s="10"/>
      <c r="M29" s="10"/>
      <c r="N29" s="10"/>
      <c r="O29" s="10"/>
    </row>
    <row r="30" spans="2:15" ht="16.5" thickBot="1">
      <c r="B30" s="226" t="s">
        <v>12</v>
      </c>
      <c r="C30" s="227"/>
      <c r="D30" s="227"/>
      <c r="E30" s="228"/>
      <c r="F30" s="20" t="s">
        <v>6</v>
      </c>
      <c r="G30" s="20"/>
      <c r="H30" s="20"/>
      <c r="I30" s="21"/>
      <c r="J30" s="163">
        <v>2019</v>
      </c>
      <c r="K30" s="164">
        <v>2020</v>
      </c>
      <c r="L30" s="165">
        <v>2021</v>
      </c>
      <c r="M30" s="165">
        <v>2022</v>
      </c>
      <c r="N30" s="165">
        <v>2023</v>
      </c>
      <c r="O30" s="165">
        <v>2024</v>
      </c>
    </row>
    <row r="31" spans="2:15" ht="16.5" thickBot="1">
      <c r="B31" s="229"/>
      <c r="C31" s="230"/>
      <c r="D31" s="230"/>
      <c r="E31" s="231"/>
      <c r="F31" s="13" t="s">
        <v>25</v>
      </c>
      <c r="G31" s="12" t="s">
        <v>26</v>
      </c>
      <c r="H31" s="12" t="s">
        <v>13</v>
      </c>
      <c r="I31" s="22" t="s">
        <v>14</v>
      </c>
      <c r="J31" s="13" t="s">
        <v>15</v>
      </c>
      <c r="K31" s="23" t="s">
        <v>15</v>
      </c>
      <c r="L31" s="13" t="s">
        <v>16</v>
      </c>
      <c r="M31" s="13" t="s">
        <v>17</v>
      </c>
      <c r="N31" s="13" t="s">
        <v>18</v>
      </c>
      <c r="O31" s="13" t="s">
        <v>18</v>
      </c>
    </row>
    <row r="32" spans="2:15" ht="16.5" thickBot="1">
      <c r="B32" s="325" t="s">
        <v>27</v>
      </c>
      <c r="C32" s="326"/>
      <c r="D32" s="326"/>
      <c r="E32" s="327"/>
      <c r="F32" s="117"/>
      <c r="G32" s="117"/>
      <c r="H32" s="117"/>
      <c r="I32" s="118"/>
      <c r="J32" s="159">
        <f>J40+J33</f>
        <v>2174.7000000000003</v>
      </c>
      <c r="K32" s="159">
        <f t="shared" ref="K32:O32" si="7">K40+K33</f>
        <v>2368.4999999999995</v>
      </c>
      <c r="L32" s="159">
        <f t="shared" si="7"/>
        <v>1872.8999999999994</v>
      </c>
      <c r="M32" s="159">
        <f t="shared" si="7"/>
        <v>2619.5</v>
      </c>
      <c r="N32" s="159">
        <f t="shared" si="7"/>
        <v>2459.5000000000005</v>
      </c>
      <c r="O32" s="159">
        <f t="shared" si="7"/>
        <v>2459.5000000000005</v>
      </c>
    </row>
    <row r="33" spans="2:15" ht="16.5" thickBot="1">
      <c r="B33" s="319" t="s">
        <v>28</v>
      </c>
      <c r="C33" s="320"/>
      <c r="D33" s="320"/>
      <c r="E33" s="321"/>
      <c r="F33" s="24">
        <v>297</v>
      </c>
      <c r="G33" s="25"/>
      <c r="H33" s="25"/>
      <c r="I33" s="26"/>
      <c r="J33" s="30">
        <f>J34+J35</f>
        <v>90.4</v>
      </c>
      <c r="K33" s="30">
        <f t="shared" ref="K33:O33" si="8">K34+K35</f>
        <v>39.6</v>
      </c>
      <c r="L33" s="30">
        <f t="shared" si="8"/>
        <v>68.3</v>
      </c>
      <c r="M33" s="30">
        <f t="shared" si="8"/>
        <v>80</v>
      </c>
      <c r="N33" s="30">
        <f t="shared" si="8"/>
        <v>80</v>
      </c>
      <c r="O33" s="30">
        <f t="shared" si="8"/>
        <v>80</v>
      </c>
    </row>
    <row r="34" spans="2:15" ht="16.5" thickBot="1">
      <c r="B34" s="300" t="s">
        <v>125</v>
      </c>
      <c r="C34" s="301"/>
      <c r="D34" s="301"/>
      <c r="E34" s="302"/>
      <c r="F34" s="18">
        <v>2</v>
      </c>
      <c r="G34" s="18">
        <v>1</v>
      </c>
      <c r="H34" s="27" t="s">
        <v>122</v>
      </c>
      <c r="I34" s="16"/>
      <c r="J34" s="28">
        <v>90.4</v>
      </c>
      <c r="K34" s="28">
        <v>39.6</v>
      </c>
      <c r="L34" s="28">
        <v>68.3</v>
      </c>
      <c r="M34" s="28">
        <v>80</v>
      </c>
      <c r="N34" s="28">
        <v>80</v>
      </c>
      <c r="O34" s="28">
        <v>80</v>
      </c>
    </row>
    <row r="35" spans="2:15" ht="16.5" thickBot="1">
      <c r="B35" s="300" t="s">
        <v>29</v>
      </c>
      <c r="C35" s="301"/>
      <c r="D35" s="301"/>
      <c r="E35" s="302"/>
      <c r="F35" s="18">
        <v>2</v>
      </c>
      <c r="G35" s="18">
        <v>1</v>
      </c>
      <c r="H35" s="27" t="s">
        <v>122</v>
      </c>
      <c r="I35" s="16">
        <v>14</v>
      </c>
      <c r="J35" s="28">
        <v>0</v>
      </c>
      <c r="K35" s="29">
        <v>0</v>
      </c>
      <c r="L35" s="28">
        <v>0</v>
      </c>
      <c r="M35" s="28">
        <v>0</v>
      </c>
      <c r="N35" s="28">
        <v>0</v>
      </c>
      <c r="O35" s="28">
        <v>0</v>
      </c>
    </row>
    <row r="36" spans="2:15" ht="16.5" thickBot="1">
      <c r="B36" s="300"/>
      <c r="C36" s="301"/>
      <c r="D36" s="301"/>
      <c r="E36" s="302"/>
      <c r="F36" s="18"/>
      <c r="G36" s="18"/>
      <c r="H36" s="18"/>
      <c r="I36" s="16"/>
      <c r="J36" s="28"/>
      <c r="K36" s="29"/>
      <c r="L36" s="28"/>
      <c r="M36" s="28"/>
      <c r="N36" s="28"/>
      <c r="O36" s="28"/>
    </row>
    <row r="37" spans="2:15" ht="16.5" thickBot="1">
      <c r="B37" s="319" t="s">
        <v>30</v>
      </c>
      <c r="C37" s="320"/>
      <c r="D37" s="320"/>
      <c r="E37" s="321"/>
      <c r="F37" s="24">
        <v>297</v>
      </c>
      <c r="G37" s="25"/>
      <c r="H37" s="25"/>
      <c r="I37" s="26"/>
      <c r="J37" s="30">
        <f>J38+J39</f>
        <v>0</v>
      </c>
      <c r="K37" s="30">
        <f t="shared" ref="K37:O37" si="9">K38+K39</f>
        <v>0</v>
      </c>
      <c r="L37" s="30">
        <f t="shared" si="9"/>
        <v>0</v>
      </c>
      <c r="M37" s="30">
        <f t="shared" si="9"/>
        <v>0</v>
      </c>
      <c r="N37" s="30">
        <f t="shared" si="9"/>
        <v>0</v>
      </c>
      <c r="O37" s="30">
        <f t="shared" si="9"/>
        <v>0</v>
      </c>
    </row>
    <row r="38" spans="2:15" ht="16.5" thickBot="1">
      <c r="B38" s="300"/>
      <c r="C38" s="301"/>
      <c r="D38" s="301"/>
      <c r="E38" s="302"/>
      <c r="F38" s="31"/>
      <c r="G38" s="18"/>
      <c r="H38" s="18"/>
      <c r="I38" s="16"/>
      <c r="J38" s="28"/>
      <c r="K38" s="29"/>
      <c r="L38" s="29"/>
      <c r="M38" s="29"/>
      <c r="N38" s="28"/>
      <c r="O38" s="29"/>
    </row>
    <row r="39" spans="2:15" ht="16.5" thickBot="1">
      <c r="B39" s="300"/>
      <c r="C39" s="301"/>
      <c r="D39" s="301"/>
      <c r="E39" s="302"/>
      <c r="F39" s="31"/>
      <c r="G39" s="18"/>
      <c r="H39" s="18"/>
      <c r="I39" s="16"/>
      <c r="J39" s="28"/>
      <c r="K39" s="29"/>
      <c r="L39" s="29"/>
      <c r="M39" s="29"/>
      <c r="N39" s="28"/>
      <c r="O39" s="29"/>
    </row>
    <row r="40" spans="2:15" ht="15.75">
      <c r="B40" s="303" t="s">
        <v>31</v>
      </c>
      <c r="C40" s="304"/>
      <c r="D40" s="304"/>
      <c r="E40" s="305"/>
      <c r="F40" s="32">
        <v>100</v>
      </c>
      <c r="G40" s="33">
        <v>1</v>
      </c>
      <c r="H40" s="34" t="s">
        <v>122</v>
      </c>
      <c r="I40" s="35">
        <v>0</v>
      </c>
      <c r="J40" s="36">
        <f t="shared" ref="J40:O40" si="10">J92-J33</f>
        <v>2084.3000000000002</v>
      </c>
      <c r="K40" s="36">
        <f t="shared" si="10"/>
        <v>2328.8999999999996</v>
      </c>
      <c r="L40" s="36">
        <f t="shared" si="10"/>
        <v>1804.5999999999995</v>
      </c>
      <c r="M40" s="36">
        <f t="shared" si="10"/>
        <v>2539.5</v>
      </c>
      <c r="N40" s="36">
        <f t="shared" si="10"/>
        <v>2379.5000000000005</v>
      </c>
      <c r="O40" s="36">
        <f t="shared" si="10"/>
        <v>2379.5000000000005</v>
      </c>
    </row>
    <row r="41" spans="2:15" ht="16.5" thickBot="1">
      <c r="B41" s="306"/>
      <c r="C41" s="307"/>
      <c r="D41" s="307"/>
      <c r="E41" s="308"/>
      <c r="F41" s="24"/>
      <c r="G41" s="37"/>
      <c r="H41" s="38"/>
      <c r="I41" s="39"/>
      <c r="J41" s="40"/>
      <c r="K41" s="41"/>
      <c r="L41" s="40"/>
      <c r="M41" s="40"/>
      <c r="N41" s="40"/>
      <c r="O41" s="40"/>
    </row>
    <row r="42" spans="2:15" ht="16.5" thickBot="1">
      <c r="B42" s="309"/>
      <c r="C42" s="310"/>
      <c r="D42" s="310"/>
      <c r="E42" s="311"/>
      <c r="F42" s="31"/>
      <c r="G42" s="18"/>
      <c r="H42" s="18"/>
      <c r="I42" s="16"/>
      <c r="J42" s="18"/>
      <c r="K42" s="16"/>
      <c r="L42" s="16"/>
      <c r="M42" s="16"/>
      <c r="N42" s="18"/>
      <c r="O42" s="16"/>
    </row>
    <row r="43" spans="2:15" ht="16.5" thickBo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2:15" ht="16.5" thickBot="1">
      <c r="B44" s="312" t="s">
        <v>32</v>
      </c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4"/>
    </row>
    <row r="45" spans="2:15" ht="16.5" thickBot="1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4"/>
    </row>
    <row r="46" spans="2:15" ht="16.5" thickBot="1">
      <c r="B46" s="289" t="s">
        <v>12</v>
      </c>
      <c r="C46" s="315"/>
      <c r="D46" s="290"/>
      <c r="E46" s="45" t="s">
        <v>6</v>
      </c>
      <c r="F46" s="31"/>
      <c r="G46" s="46">
        <v>2021</v>
      </c>
      <c r="H46" s="45"/>
      <c r="I46" s="31"/>
      <c r="J46" s="46">
        <v>2022</v>
      </c>
      <c r="K46" s="45"/>
      <c r="L46" s="31"/>
      <c r="M46" s="46">
        <v>2023</v>
      </c>
      <c r="N46" s="45"/>
      <c r="O46" s="13"/>
    </row>
    <row r="47" spans="2:15" ht="63.75" thickBot="1">
      <c r="B47" s="316"/>
      <c r="C47" s="317"/>
      <c r="D47" s="318"/>
      <c r="E47" s="13" t="s">
        <v>13</v>
      </c>
      <c r="F47" s="13" t="s">
        <v>33</v>
      </c>
      <c r="G47" s="47" t="s">
        <v>34</v>
      </c>
      <c r="H47" s="47" t="s">
        <v>35</v>
      </c>
      <c r="I47" s="47" t="s">
        <v>36</v>
      </c>
      <c r="J47" s="47" t="s">
        <v>34</v>
      </c>
      <c r="K47" s="47" t="s">
        <v>35</v>
      </c>
      <c r="L47" s="47" t="s">
        <v>36</v>
      </c>
      <c r="M47" s="47" t="s">
        <v>34</v>
      </c>
      <c r="N47" s="47" t="s">
        <v>35</v>
      </c>
      <c r="O47" s="47" t="s">
        <v>36</v>
      </c>
    </row>
    <row r="48" spans="2:15" ht="16.5" thickBot="1">
      <c r="B48" s="294" t="s">
        <v>37</v>
      </c>
      <c r="C48" s="295"/>
      <c r="D48" s="296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</row>
    <row r="49" spans="2:16" ht="16.5" thickBot="1">
      <c r="B49" s="297" t="s">
        <v>38</v>
      </c>
      <c r="C49" s="298"/>
      <c r="D49" s="299"/>
      <c r="E49" s="18"/>
      <c r="F49" s="48" t="s">
        <v>39</v>
      </c>
      <c r="G49" s="18"/>
      <c r="H49" s="18"/>
      <c r="I49" s="18"/>
      <c r="J49" s="18"/>
      <c r="K49" s="18"/>
      <c r="L49" s="18"/>
      <c r="M49" s="18"/>
      <c r="N49" s="18"/>
      <c r="O49" s="18"/>
    </row>
    <row r="50" spans="2:16" ht="16.5" thickBot="1">
      <c r="B50" s="286" t="s">
        <v>40</v>
      </c>
      <c r="C50" s="287"/>
      <c r="D50" s="288"/>
      <c r="E50" s="48"/>
      <c r="F50" s="48" t="s">
        <v>41</v>
      </c>
      <c r="G50" s="48"/>
      <c r="H50" s="48"/>
      <c r="I50" s="48"/>
      <c r="J50" s="48"/>
      <c r="K50" s="48"/>
      <c r="L50" s="48"/>
      <c r="M50" s="48"/>
      <c r="N50" s="48"/>
      <c r="O50" s="48"/>
    </row>
    <row r="51" spans="2:16" ht="16.5" thickBot="1">
      <c r="B51" s="286"/>
      <c r="C51" s="287"/>
      <c r="D51" s="288"/>
      <c r="E51" s="48"/>
      <c r="F51" s="48"/>
      <c r="G51" s="49"/>
      <c r="H51" s="48"/>
      <c r="I51" s="48"/>
      <c r="J51" s="48"/>
      <c r="K51" s="48"/>
      <c r="L51" s="48"/>
      <c r="M51" s="48"/>
      <c r="N51" s="48"/>
      <c r="O51" s="48"/>
    </row>
    <row r="52" spans="2:16" ht="16.5" thickBot="1">
      <c r="B52" s="294" t="s">
        <v>42</v>
      </c>
      <c r="C52" s="295"/>
      <c r="D52" s="296"/>
      <c r="E52" s="117"/>
      <c r="F52" s="117"/>
      <c r="G52" s="143"/>
      <c r="H52" s="117"/>
      <c r="I52" s="117"/>
      <c r="J52" s="143"/>
      <c r="K52" s="143"/>
      <c r="L52" s="143"/>
      <c r="M52" s="143"/>
      <c r="N52" s="117"/>
      <c r="O52" s="117"/>
    </row>
    <row r="53" spans="2:16" ht="16.5" thickBot="1">
      <c r="B53" s="297" t="s">
        <v>43</v>
      </c>
      <c r="C53" s="298"/>
      <c r="D53" s="299"/>
      <c r="E53" s="27" t="s">
        <v>122</v>
      </c>
      <c r="F53" s="18">
        <v>297</v>
      </c>
      <c r="G53" s="27"/>
      <c r="H53" s="18"/>
      <c r="I53" s="18"/>
      <c r="J53" s="27"/>
      <c r="K53" s="18"/>
      <c r="L53" s="18"/>
      <c r="M53" s="27"/>
      <c r="N53" s="18"/>
      <c r="O53" s="18"/>
    </row>
    <row r="54" spans="2:16" ht="16.5" thickBot="1">
      <c r="B54" s="286" t="s">
        <v>44</v>
      </c>
      <c r="C54" s="287"/>
      <c r="D54" s="288"/>
      <c r="E54" s="144" t="s">
        <v>122</v>
      </c>
      <c r="F54" s="48">
        <v>100</v>
      </c>
      <c r="G54" s="48"/>
      <c r="H54" s="48"/>
      <c r="I54" s="48"/>
      <c r="J54" s="48"/>
      <c r="K54" s="48"/>
      <c r="L54" s="48"/>
      <c r="M54" s="48"/>
      <c r="N54" s="48"/>
      <c r="O54" s="48"/>
    </row>
    <row r="55" spans="2:16" ht="16.5" thickBo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2:16" ht="16.5" thickBot="1">
      <c r="B56" s="50" t="s">
        <v>45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106"/>
    </row>
    <row r="57" spans="2:16" ht="16.5" thickBot="1">
      <c r="B57" s="289"/>
      <c r="C57" s="290"/>
      <c r="D57" s="52" t="s">
        <v>6</v>
      </c>
      <c r="E57" s="53"/>
      <c r="F57" s="53"/>
      <c r="G57" s="53"/>
      <c r="H57" s="53"/>
      <c r="I57" s="54"/>
      <c r="J57" s="13">
        <v>2019</v>
      </c>
      <c r="K57" s="13">
        <v>2020</v>
      </c>
      <c r="L57" s="13">
        <v>2021</v>
      </c>
      <c r="M57" s="13">
        <v>2022</v>
      </c>
      <c r="N57" s="13">
        <v>2023</v>
      </c>
      <c r="O57" s="13">
        <v>2024</v>
      </c>
    </row>
    <row r="58" spans="2:16" ht="48" thickBot="1">
      <c r="B58" s="218" t="s">
        <v>12</v>
      </c>
      <c r="C58" s="219"/>
      <c r="D58" s="31" t="s">
        <v>46</v>
      </c>
      <c r="E58" s="55" t="s">
        <v>47</v>
      </c>
      <c r="F58" s="55" t="s">
        <v>48</v>
      </c>
      <c r="G58" s="55" t="s">
        <v>49</v>
      </c>
      <c r="H58" s="55" t="s">
        <v>50</v>
      </c>
      <c r="I58" s="56" t="s">
        <v>51</v>
      </c>
      <c r="J58" s="47" t="s">
        <v>15</v>
      </c>
      <c r="K58" s="47" t="s">
        <v>15</v>
      </c>
      <c r="L58" s="47" t="s">
        <v>16</v>
      </c>
      <c r="M58" s="47" t="s">
        <v>17</v>
      </c>
      <c r="N58" s="47" t="s">
        <v>18</v>
      </c>
      <c r="O58" s="47" t="s">
        <v>18</v>
      </c>
    </row>
    <row r="59" spans="2:16" ht="16.5" thickBot="1">
      <c r="B59" s="291" t="s">
        <v>52</v>
      </c>
      <c r="C59" s="292"/>
      <c r="D59" s="111"/>
      <c r="E59" s="121"/>
      <c r="F59" s="121"/>
      <c r="G59" s="121"/>
      <c r="H59" s="121"/>
      <c r="I59" s="121"/>
      <c r="J59" s="122">
        <f>J63</f>
        <v>90.4</v>
      </c>
      <c r="K59" s="122">
        <f t="shared" ref="K59:O59" si="11">K63</f>
        <v>39.6</v>
      </c>
      <c r="L59" s="122">
        <f t="shared" si="11"/>
        <v>80</v>
      </c>
      <c r="M59" s="122">
        <f t="shared" si="11"/>
        <v>80</v>
      </c>
      <c r="N59" s="122">
        <f t="shared" si="11"/>
        <v>80</v>
      </c>
      <c r="O59" s="122">
        <f t="shared" si="11"/>
        <v>80</v>
      </c>
    </row>
    <row r="60" spans="2:16" ht="31.5" customHeight="1" thickBot="1">
      <c r="B60" s="216" t="s">
        <v>53</v>
      </c>
      <c r="C60" s="293"/>
      <c r="D60" s="58">
        <v>297</v>
      </c>
      <c r="E60" s="58"/>
      <c r="F60" s="58"/>
      <c r="G60" s="58"/>
      <c r="H60" s="58"/>
      <c r="I60" s="58"/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</row>
    <row r="61" spans="2:16" ht="33.75" customHeight="1" thickBot="1">
      <c r="B61" s="216" t="s">
        <v>53</v>
      </c>
      <c r="C61" s="293"/>
      <c r="D61" s="62">
        <v>297</v>
      </c>
      <c r="E61" s="62"/>
      <c r="F61" s="62"/>
      <c r="G61" s="62"/>
      <c r="H61" s="62"/>
      <c r="I61" s="62"/>
      <c r="J61" s="59">
        <v>0</v>
      </c>
      <c r="K61" s="61">
        <v>0</v>
      </c>
      <c r="L61" s="59">
        <v>0</v>
      </c>
      <c r="M61" s="59">
        <v>0</v>
      </c>
      <c r="N61" s="59">
        <v>0</v>
      </c>
      <c r="O61" s="59">
        <v>0</v>
      </c>
    </row>
    <row r="62" spans="2:16" ht="55.5" customHeight="1" thickBot="1">
      <c r="B62" s="216" t="s">
        <v>126</v>
      </c>
      <c r="C62" s="217"/>
      <c r="D62" s="119">
        <v>297</v>
      </c>
      <c r="E62" s="119"/>
      <c r="F62" s="119"/>
      <c r="G62" s="120" t="s">
        <v>124</v>
      </c>
      <c r="H62" s="119"/>
      <c r="I62" s="119"/>
      <c r="J62" s="59">
        <v>0</v>
      </c>
      <c r="K62" s="60">
        <v>0</v>
      </c>
      <c r="L62" s="59">
        <v>0</v>
      </c>
      <c r="M62" s="59">
        <v>0</v>
      </c>
      <c r="N62" s="59">
        <v>0</v>
      </c>
      <c r="O62" s="59">
        <v>0</v>
      </c>
    </row>
    <row r="63" spans="2:16" ht="48.75" customHeight="1" thickBot="1">
      <c r="B63" s="275" t="s">
        <v>127</v>
      </c>
      <c r="C63" s="276"/>
      <c r="D63" s="62">
        <v>297</v>
      </c>
      <c r="E63" s="62"/>
      <c r="F63" s="62"/>
      <c r="G63" s="63" t="s">
        <v>124</v>
      </c>
      <c r="H63" s="62"/>
      <c r="I63" s="62">
        <v>142310</v>
      </c>
      <c r="J63" s="59">
        <v>90.4</v>
      </c>
      <c r="K63" s="59">
        <v>39.6</v>
      </c>
      <c r="L63" s="59">
        <v>80</v>
      </c>
      <c r="M63" s="59">
        <v>80</v>
      </c>
      <c r="N63" s="59">
        <v>80</v>
      </c>
      <c r="O63" s="59">
        <v>80</v>
      </c>
    </row>
    <row r="64" spans="2:16" ht="51" customHeight="1" thickBot="1">
      <c r="B64" s="277" t="s">
        <v>128</v>
      </c>
      <c r="C64" s="278"/>
      <c r="D64" s="64">
        <v>297</v>
      </c>
      <c r="E64" s="64"/>
      <c r="F64" s="64"/>
      <c r="G64" s="65"/>
      <c r="H64" s="64"/>
      <c r="I64" s="98"/>
      <c r="J64" s="66">
        <v>0</v>
      </c>
      <c r="K64" s="61">
        <v>0</v>
      </c>
      <c r="L64" s="59">
        <v>0</v>
      </c>
      <c r="M64" s="59">
        <v>0</v>
      </c>
      <c r="N64" s="59">
        <v>0</v>
      </c>
      <c r="O64" s="59">
        <v>0</v>
      </c>
    </row>
    <row r="65" spans="2:15" ht="15.7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2:15" ht="15.75">
      <c r="B66" s="279" t="s">
        <v>54</v>
      </c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</row>
    <row r="67" spans="2:15" ht="16.5" thickBot="1">
      <c r="B67" s="280" t="s">
        <v>6</v>
      </c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</row>
    <row r="68" spans="2:15" ht="16.5" thickBot="1">
      <c r="B68" s="281" t="s">
        <v>55</v>
      </c>
      <c r="C68" s="282"/>
      <c r="D68" s="283" t="s">
        <v>123</v>
      </c>
      <c r="E68" s="284"/>
      <c r="F68" s="284"/>
      <c r="G68" s="284"/>
      <c r="H68" s="284"/>
      <c r="I68" s="284"/>
      <c r="J68" s="284"/>
      <c r="K68" s="284"/>
      <c r="L68" s="284"/>
      <c r="M68" s="284"/>
      <c r="N68" s="285"/>
      <c r="O68" s="182" t="s">
        <v>124</v>
      </c>
    </row>
    <row r="69" spans="2:15" ht="16.5" thickBot="1">
      <c r="B69" s="259" t="s">
        <v>56</v>
      </c>
      <c r="C69" s="260"/>
      <c r="D69" s="261" t="s">
        <v>129</v>
      </c>
      <c r="E69" s="262"/>
      <c r="F69" s="262"/>
      <c r="G69" s="262"/>
      <c r="H69" s="262"/>
      <c r="I69" s="262"/>
      <c r="J69" s="262"/>
      <c r="K69" s="262"/>
      <c r="L69" s="262"/>
      <c r="M69" s="262"/>
      <c r="N69" s="263"/>
      <c r="O69" s="183" t="s">
        <v>149</v>
      </c>
    </row>
    <row r="70" spans="2:15" ht="16.5" thickBot="1">
      <c r="B70" s="264" t="s">
        <v>57</v>
      </c>
      <c r="C70" s="265"/>
      <c r="D70" s="266" t="s">
        <v>130</v>
      </c>
      <c r="E70" s="267"/>
      <c r="F70" s="267"/>
      <c r="G70" s="267"/>
      <c r="H70" s="267"/>
      <c r="I70" s="267"/>
      <c r="J70" s="267"/>
      <c r="K70" s="267"/>
      <c r="L70" s="267"/>
      <c r="M70" s="267"/>
      <c r="N70" s="268"/>
      <c r="O70" s="184" t="s">
        <v>150</v>
      </c>
    </row>
    <row r="71" spans="2:15" ht="16.5" thickBot="1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2:15" ht="16.5" thickBot="1">
      <c r="B72" s="269" t="s">
        <v>58</v>
      </c>
      <c r="C72" s="270"/>
      <c r="D72" s="271"/>
      <c r="E72" s="272"/>
      <c r="F72" s="273"/>
      <c r="G72" s="273"/>
      <c r="H72" s="273"/>
      <c r="I72" s="273"/>
      <c r="J72" s="273"/>
      <c r="K72" s="273"/>
      <c r="L72" s="273"/>
      <c r="M72" s="273"/>
      <c r="N72" s="273"/>
      <c r="O72" s="274"/>
    </row>
    <row r="73" spans="2:15" ht="42" customHeight="1" thickBot="1">
      <c r="B73" s="247" t="s">
        <v>59</v>
      </c>
      <c r="C73" s="248"/>
      <c r="D73" s="249"/>
      <c r="E73" s="247" t="s">
        <v>131</v>
      </c>
      <c r="F73" s="248"/>
      <c r="G73" s="248"/>
      <c r="H73" s="248"/>
      <c r="I73" s="248"/>
      <c r="J73" s="248"/>
      <c r="K73" s="248"/>
      <c r="L73" s="248"/>
      <c r="M73" s="248"/>
      <c r="N73" s="248"/>
      <c r="O73" s="249"/>
    </row>
    <row r="74" spans="2:15" ht="24.75" customHeight="1">
      <c r="B74" s="226" t="s">
        <v>60</v>
      </c>
      <c r="C74" s="227"/>
      <c r="D74" s="228"/>
      <c r="E74" s="226" t="s">
        <v>171</v>
      </c>
      <c r="F74" s="227"/>
      <c r="G74" s="227"/>
      <c r="H74" s="227"/>
      <c r="I74" s="227"/>
      <c r="J74" s="227"/>
      <c r="K74" s="227"/>
      <c r="L74" s="227"/>
      <c r="M74" s="227"/>
      <c r="N74" s="227"/>
      <c r="O74" s="228"/>
    </row>
    <row r="75" spans="2:15" ht="24.75" customHeight="1">
      <c r="B75" s="250"/>
      <c r="C75" s="251"/>
      <c r="D75" s="252"/>
      <c r="E75" s="250"/>
      <c r="F75" s="251"/>
      <c r="G75" s="251"/>
      <c r="H75" s="251"/>
      <c r="I75" s="251"/>
      <c r="J75" s="251"/>
      <c r="K75" s="251"/>
      <c r="L75" s="251"/>
      <c r="M75" s="251"/>
      <c r="N75" s="251"/>
      <c r="O75" s="252"/>
    </row>
    <row r="76" spans="2:15" ht="15.75" thickBot="1">
      <c r="B76" s="229"/>
      <c r="C76" s="230"/>
      <c r="D76" s="231"/>
      <c r="E76" s="229"/>
      <c r="F76" s="230"/>
      <c r="G76" s="230"/>
      <c r="H76" s="230"/>
      <c r="I76" s="230"/>
      <c r="J76" s="230"/>
      <c r="K76" s="230"/>
      <c r="L76" s="230"/>
      <c r="M76" s="230"/>
      <c r="N76" s="230"/>
      <c r="O76" s="231"/>
    </row>
    <row r="77" spans="2:15">
      <c r="B77" s="226" t="s">
        <v>61</v>
      </c>
      <c r="C77" s="227"/>
      <c r="D77" s="228"/>
      <c r="E77" s="226" t="s">
        <v>160</v>
      </c>
      <c r="F77" s="227"/>
      <c r="G77" s="227"/>
      <c r="H77" s="227"/>
      <c r="I77" s="227"/>
      <c r="J77" s="227"/>
      <c r="K77" s="227"/>
      <c r="L77" s="227"/>
      <c r="M77" s="227"/>
      <c r="N77" s="227"/>
      <c r="O77" s="228"/>
    </row>
    <row r="78" spans="2:15" ht="22.5" customHeight="1" thickBot="1">
      <c r="B78" s="229"/>
      <c r="C78" s="230"/>
      <c r="D78" s="231"/>
      <c r="E78" s="229"/>
      <c r="F78" s="230"/>
      <c r="G78" s="230"/>
      <c r="H78" s="230"/>
      <c r="I78" s="230"/>
      <c r="J78" s="230"/>
      <c r="K78" s="230"/>
      <c r="L78" s="230"/>
      <c r="M78" s="230"/>
      <c r="N78" s="230"/>
      <c r="O78" s="231"/>
    </row>
    <row r="79" spans="2:15" ht="16.5" thickBot="1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2:15" ht="16.5" thickBot="1">
      <c r="B80" s="211" t="s">
        <v>62</v>
      </c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3"/>
    </row>
    <row r="81" spans="2:16" ht="16.5" thickBot="1">
      <c r="B81" s="232" t="s">
        <v>63</v>
      </c>
      <c r="C81" s="234" t="s">
        <v>64</v>
      </c>
      <c r="D81" s="236" t="s">
        <v>65</v>
      </c>
      <c r="E81" s="237"/>
      <c r="F81" s="237"/>
      <c r="G81" s="237"/>
      <c r="H81" s="238"/>
      <c r="I81" s="239" t="s">
        <v>66</v>
      </c>
      <c r="J81" s="161">
        <v>2019</v>
      </c>
      <c r="K81" s="161">
        <v>2020</v>
      </c>
      <c r="L81" s="162">
        <v>2021</v>
      </c>
      <c r="M81" s="162">
        <v>2022</v>
      </c>
      <c r="N81" s="162">
        <v>2023</v>
      </c>
      <c r="O81" s="161">
        <v>2024</v>
      </c>
    </row>
    <row r="82" spans="2:16" ht="16.5" thickBot="1">
      <c r="B82" s="233"/>
      <c r="C82" s="235"/>
      <c r="D82" s="206"/>
      <c r="E82" s="214"/>
      <c r="F82" s="214"/>
      <c r="G82" s="214"/>
      <c r="H82" s="207"/>
      <c r="I82" s="240"/>
      <c r="J82" s="31" t="s">
        <v>15</v>
      </c>
      <c r="K82" s="31" t="s">
        <v>15</v>
      </c>
      <c r="L82" s="99" t="s">
        <v>16</v>
      </c>
      <c r="M82" s="99" t="s">
        <v>18</v>
      </c>
      <c r="N82" s="99" t="s">
        <v>18</v>
      </c>
      <c r="O82" s="68" t="s">
        <v>18</v>
      </c>
    </row>
    <row r="83" spans="2:16" ht="43.5" customHeight="1" thickBot="1">
      <c r="B83" s="176" t="s">
        <v>67</v>
      </c>
      <c r="C83" s="45" t="s">
        <v>68</v>
      </c>
      <c r="D83" s="247" t="s">
        <v>165</v>
      </c>
      <c r="E83" s="248"/>
      <c r="F83" s="248"/>
      <c r="G83" s="248"/>
      <c r="H83" s="249"/>
      <c r="I83" s="31" t="s">
        <v>69</v>
      </c>
      <c r="J83" s="154">
        <v>100</v>
      </c>
      <c r="K83" s="154">
        <v>100</v>
      </c>
      <c r="L83" s="154">
        <v>100</v>
      </c>
      <c r="M83" s="154">
        <v>100</v>
      </c>
      <c r="N83" s="45">
        <v>100</v>
      </c>
      <c r="O83" s="57">
        <v>100</v>
      </c>
    </row>
    <row r="84" spans="2:16" ht="28.5" customHeight="1" thickBot="1">
      <c r="B84" s="257" t="s">
        <v>70</v>
      </c>
      <c r="C84" s="45" t="s">
        <v>71</v>
      </c>
      <c r="D84" s="247" t="s">
        <v>166</v>
      </c>
      <c r="E84" s="248"/>
      <c r="F84" s="248"/>
      <c r="G84" s="248"/>
      <c r="H84" s="249"/>
      <c r="I84" s="31" t="s">
        <v>72</v>
      </c>
      <c r="J84" s="154">
        <v>4</v>
      </c>
      <c r="K84" s="154">
        <v>4</v>
      </c>
      <c r="L84" s="154">
        <v>4</v>
      </c>
      <c r="M84" s="154">
        <v>4</v>
      </c>
      <c r="N84" s="45">
        <v>4</v>
      </c>
      <c r="O84" s="141">
        <v>4</v>
      </c>
      <c r="P84" s="142"/>
    </row>
    <row r="85" spans="2:16" ht="33.75" customHeight="1" thickBot="1">
      <c r="B85" s="258"/>
      <c r="C85" s="45" t="s">
        <v>167</v>
      </c>
      <c r="D85" s="247" t="s">
        <v>168</v>
      </c>
      <c r="E85" s="248"/>
      <c r="F85" s="248"/>
      <c r="G85" s="248"/>
      <c r="H85" s="249"/>
      <c r="I85" s="160" t="s">
        <v>169</v>
      </c>
      <c r="J85" s="154">
        <v>70</v>
      </c>
      <c r="K85" s="154">
        <v>65</v>
      </c>
      <c r="L85" s="99">
        <v>95</v>
      </c>
      <c r="M85" s="99">
        <v>95</v>
      </c>
      <c r="N85" s="100">
        <v>95</v>
      </c>
      <c r="O85" s="141">
        <v>95</v>
      </c>
    </row>
    <row r="86" spans="2:16" ht="46.5" customHeight="1" thickBot="1">
      <c r="B86" s="185" t="s">
        <v>73</v>
      </c>
      <c r="C86" s="45" t="s">
        <v>74</v>
      </c>
      <c r="D86" s="247" t="s">
        <v>170</v>
      </c>
      <c r="E86" s="248"/>
      <c r="F86" s="248"/>
      <c r="G86" s="248"/>
      <c r="H86" s="249"/>
      <c r="I86" s="31" t="s">
        <v>75</v>
      </c>
      <c r="J86" s="77">
        <f t="shared" ref="J86:O86" si="12">J92/J85</f>
        <v>31.067142857142862</v>
      </c>
      <c r="K86" s="77">
        <f t="shared" si="12"/>
        <v>36.438461538461532</v>
      </c>
      <c r="L86" s="77">
        <f t="shared" si="12"/>
        <v>19.714736842105257</v>
      </c>
      <c r="M86" s="77">
        <f t="shared" si="12"/>
        <v>27.573684210526316</v>
      </c>
      <c r="N86" s="77">
        <f t="shared" si="12"/>
        <v>25.889473684210532</v>
      </c>
      <c r="O86" s="77">
        <f t="shared" si="12"/>
        <v>25.889473684210532</v>
      </c>
    </row>
    <row r="87" spans="2:16" ht="16.5" thickBot="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2:16" ht="16.5" thickBot="1">
      <c r="B88" s="211" t="s">
        <v>76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3"/>
    </row>
    <row r="89" spans="2:16" ht="16.5" customHeight="1" thickBot="1">
      <c r="B89" s="226" t="s">
        <v>12</v>
      </c>
      <c r="C89" s="227"/>
      <c r="D89" s="227"/>
      <c r="E89" s="227"/>
      <c r="F89" s="227"/>
      <c r="G89" s="228"/>
      <c r="H89" s="253" t="s">
        <v>6</v>
      </c>
      <c r="I89" s="254"/>
      <c r="J89" s="73">
        <v>2019</v>
      </c>
      <c r="K89" s="161">
        <v>2020</v>
      </c>
      <c r="L89" s="162">
        <v>2021</v>
      </c>
      <c r="M89" s="161">
        <v>2022</v>
      </c>
      <c r="N89" s="161">
        <v>2023</v>
      </c>
      <c r="O89" s="161">
        <v>2024</v>
      </c>
    </row>
    <row r="90" spans="2:16" ht="15.75">
      <c r="B90" s="250"/>
      <c r="C90" s="251"/>
      <c r="D90" s="251"/>
      <c r="E90" s="251"/>
      <c r="F90" s="251"/>
      <c r="G90" s="252"/>
      <c r="H90" s="255" t="s">
        <v>77</v>
      </c>
      <c r="I90" s="69" t="s">
        <v>78</v>
      </c>
      <c r="J90" s="70" t="s">
        <v>15</v>
      </c>
      <c r="K90" s="70" t="s">
        <v>15</v>
      </c>
      <c r="L90" s="139" t="s">
        <v>16</v>
      </c>
      <c r="M90" s="70" t="s">
        <v>17</v>
      </c>
      <c r="N90" s="70" t="s">
        <v>18</v>
      </c>
      <c r="O90" s="70" t="s">
        <v>18</v>
      </c>
    </row>
    <row r="91" spans="2:16" ht="16.5" thickBot="1">
      <c r="B91" s="229"/>
      <c r="C91" s="230"/>
      <c r="D91" s="230"/>
      <c r="E91" s="230"/>
      <c r="F91" s="230"/>
      <c r="G91" s="231"/>
      <c r="H91" s="256"/>
      <c r="I91" s="71" t="s">
        <v>79</v>
      </c>
      <c r="J91" s="72"/>
      <c r="K91" s="72"/>
      <c r="L91" s="140"/>
      <c r="M91" s="72"/>
      <c r="N91" s="72"/>
      <c r="O91" s="72"/>
    </row>
    <row r="92" spans="2:16" ht="16.5" customHeight="1" thickBot="1">
      <c r="B92" s="241" t="s">
        <v>80</v>
      </c>
      <c r="C92" s="242"/>
      <c r="D92" s="242"/>
      <c r="E92" s="242"/>
      <c r="F92" s="242"/>
      <c r="G92" s="243"/>
      <c r="H92" s="124"/>
      <c r="I92" s="125"/>
      <c r="J92" s="186">
        <f>J93</f>
        <v>2174.7000000000003</v>
      </c>
      <c r="K92" s="186">
        <f t="shared" ref="K92:O92" si="13">K93</f>
        <v>2368.4999999999995</v>
      </c>
      <c r="L92" s="186">
        <f t="shared" si="13"/>
        <v>1872.8999999999994</v>
      </c>
      <c r="M92" s="186">
        <f t="shared" si="13"/>
        <v>2619.5</v>
      </c>
      <c r="N92" s="186">
        <f t="shared" si="13"/>
        <v>2459.5000000000005</v>
      </c>
      <c r="O92" s="186">
        <f t="shared" si="13"/>
        <v>2459.5000000000005</v>
      </c>
    </row>
    <row r="93" spans="2:16" ht="16.5" customHeight="1" thickBot="1">
      <c r="B93" s="244" t="s">
        <v>132</v>
      </c>
      <c r="C93" s="245"/>
      <c r="D93" s="245"/>
      <c r="E93" s="245"/>
      <c r="F93" s="245"/>
      <c r="G93" s="246"/>
      <c r="H93" s="74" t="s">
        <v>133</v>
      </c>
      <c r="I93" s="75"/>
      <c r="J93" s="187">
        <f t="shared" ref="J93:O93" si="14">J94+J96+J98+J100+J104+J107+J109+J111+J113+J116+J118+J120+J122+J124+J128+J130+J132+J134+J136+J138+J140+J142+J144+J146+J148+J150+J152+J154+J156</f>
        <v>2174.7000000000003</v>
      </c>
      <c r="K93" s="188">
        <f t="shared" si="14"/>
        <v>2368.4999999999995</v>
      </c>
      <c r="L93" s="189">
        <f t="shared" si="14"/>
        <v>1872.8999999999994</v>
      </c>
      <c r="M93" s="189">
        <f t="shared" si="14"/>
        <v>2619.5</v>
      </c>
      <c r="N93" s="188">
        <f t="shared" si="14"/>
        <v>2459.5000000000005</v>
      </c>
      <c r="O93" s="190">
        <f t="shared" si="14"/>
        <v>2459.5000000000005</v>
      </c>
    </row>
    <row r="94" spans="2:16" ht="16.5" customHeight="1" thickBot="1">
      <c r="B94" s="223" t="s">
        <v>81</v>
      </c>
      <c r="C94" s="224"/>
      <c r="D94" s="224"/>
      <c r="E94" s="224"/>
      <c r="F94" s="224"/>
      <c r="G94" s="225"/>
      <c r="H94" s="76" t="s">
        <v>133</v>
      </c>
      <c r="I94" s="128">
        <v>2111</v>
      </c>
      <c r="J94" s="127">
        <f>J95</f>
        <v>1048.9000000000001</v>
      </c>
      <c r="K94" s="127">
        <f t="shared" ref="K94:O94" si="15">K95</f>
        <v>1158.2</v>
      </c>
      <c r="L94" s="127">
        <f>L95</f>
        <v>908.1</v>
      </c>
      <c r="M94" s="127">
        <f t="shared" si="15"/>
        <v>1446</v>
      </c>
      <c r="N94" s="127">
        <f t="shared" si="15"/>
        <v>1322</v>
      </c>
      <c r="O94" s="127">
        <f t="shared" si="15"/>
        <v>1322</v>
      </c>
    </row>
    <row r="95" spans="2:16" ht="16.5" customHeight="1" thickBot="1">
      <c r="B95" s="220" t="s">
        <v>82</v>
      </c>
      <c r="C95" s="221"/>
      <c r="D95" s="221"/>
      <c r="E95" s="221"/>
      <c r="F95" s="221"/>
      <c r="G95" s="222"/>
      <c r="H95" s="76" t="s">
        <v>133</v>
      </c>
      <c r="I95" s="57">
        <v>211180</v>
      </c>
      <c r="J95" s="167">
        <v>1048.9000000000001</v>
      </c>
      <c r="K95" s="171">
        <v>1158.2</v>
      </c>
      <c r="L95" s="79">
        <v>908.1</v>
      </c>
      <c r="M95" s="77">
        <v>1446</v>
      </c>
      <c r="N95" s="77">
        <v>1322</v>
      </c>
      <c r="O95" s="77">
        <v>1322</v>
      </c>
    </row>
    <row r="96" spans="2:16" ht="16.5" customHeight="1" thickBot="1">
      <c r="B96" s="220" t="s">
        <v>83</v>
      </c>
      <c r="C96" s="221"/>
      <c r="D96" s="221"/>
      <c r="E96" s="221"/>
      <c r="F96" s="221"/>
      <c r="G96" s="222"/>
      <c r="H96" s="76" t="s">
        <v>133</v>
      </c>
      <c r="I96" s="129">
        <v>2121</v>
      </c>
      <c r="J96" s="127">
        <f>J97</f>
        <v>241.3</v>
      </c>
      <c r="K96" s="127">
        <f t="shared" ref="K96:O96" si="16">K97</f>
        <v>266.39999999999998</v>
      </c>
      <c r="L96" s="127">
        <f>L97</f>
        <v>257.10000000000002</v>
      </c>
      <c r="M96" s="127">
        <f t="shared" si="16"/>
        <v>419.7</v>
      </c>
      <c r="N96" s="127">
        <f t="shared" si="16"/>
        <v>383.7</v>
      </c>
      <c r="O96" s="127">
        <f t="shared" si="16"/>
        <v>383.7</v>
      </c>
    </row>
    <row r="97" spans="2:15" ht="16.5" customHeight="1" thickBot="1">
      <c r="B97" s="197" t="s">
        <v>84</v>
      </c>
      <c r="C97" s="198"/>
      <c r="D97" s="198"/>
      <c r="E97" s="198"/>
      <c r="F97" s="198"/>
      <c r="G97" s="199"/>
      <c r="H97" s="76" t="s">
        <v>133</v>
      </c>
      <c r="I97" s="31">
        <v>212100</v>
      </c>
      <c r="J97" s="167">
        <v>241.3</v>
      </c>
      <c r="K97" s="167">
        <v>266.39999999999998</v>
      </c>
      <c r="L97" s="79">
        <v>257.10000000000002</v>
      </c>
      <c r="M97" s="77">
        <v>419.7</v>
      </c>
      <c r="N97" s="77">
        <v>383.7</v>
      </c>
      <c r="O97" s="77">
        <v>383.7</v>
      </c>
    </row>
    <row r="98" spans="2:15" ht="16.5" customHeight="1" thickBot="1">
      <c r="B98" s="197" t="s">
        <v>85</v>
      </c>
      <c r="C98" s="198"/>
      <c r="D98" s="198"/>
      <c r="E98" s="198"/>
      <c r="F98" s="198"/>
      <c r="G98" s="199"/>
      <c r="H98" s="76" t="s">
        <v>133</v>
      </c>
      <c r="I98" s="129">
        <v>2122</v>
      </c>
      <c r="J98" s="127">
        <f>J99</f>
        <v>47.2</v>
      </c>
      <c r="K98" s="127">
        <f t="shared" ref="K98:O98" si="17">K99</f>
        <v>52.1</v>
      </c>
      <c r="L98" s="127">
        <f>L99</f>
        <v>4.7</v>
      </c>
      <c r="M98" s="127">
        <f t="shared" si="17"/>
        <v>0</v>
      </c>
      <c r="N98" s="127">
        <f t="shared" si="17"/>
        <v>0</v>
      </c>
      <c r="O98" s="127">
        <f t="shared" si="17"/>
        <v>0</v>
      </c>
    </row>
    <row r="99" spans="2:15" ht="16.5" customHeight="1" thickBot="1">
      <c r="B99" s="197" t="s">
        <v>86</v>
      </c>
      <c r="C99" s="198"/>
      <c r="D99" s="198"/>
      <c r="E99" s="198"/>
      <c r="F99" s="198"/>
      <c r="G99" s="199"/>
      <c r="H99" s="76" t="s">
        <v>133</v>
      </c>
      <c r="I99" s="31">
        <v>212210</v>
      </c>
      <c r="J99" s="167">
        <v>47.2</v>
      </c>
      <c r="K99" s="167">
        <v>52.1</v>
      </c>
      <c r="L99" s="79">
        <v>4.7</v>
      </c>
      <c r="M99" s="77">
        <v>0</v>
      </c>
      <c r="N99" s="77">
        <v>0</v>
      </c>
      <c r="O99" s="77">
        <v>0</v>
      </c>
    </row>
    <row r="100" spans="2:15" ht="16.5" customHeight="1" thickBot="1">
      <c r="B100" s="197" t="s">
        <v>87</v>
      </c>
      <c r="C100" s="198"/>
      <c r="D100" s="198"/>
      <c r="E100" s="198"/>
      <c r="F100" s="198"/>
      <c r="G100" s="199"/>
      <c r="H100" s="76" t="s">
        <v>133</v>
      </c>
      <c r="I100" s="129">
        <v>2221</v>
      </c>
      <c r="J100" s="127">
        <f>J101+J102+J103</f>
        <v>157.69999999999999</v>
      </c>
      <c r="K100" s="127">
        <f t="shared" ref="K100:O100" si="18">K101+K102+K103</f>
        <v>103.2</v>
      </c>
      <c r="L100" s="127">
        <f>L101+L102+L103</f>
        <v>67.599999999999994</v>
      </c>
      <c r="M100" s="127">
        <f t="shared" si="18"/>
        <v>140</v>
      </c>
      <c r="N100" s="127">
        <f t="shared" si="18"/>
        <v>140</v>
      </c>
      <c r="O100" s="127">
        <f t="shared" si="18"/>
        <v>140</v>
      </c>
    </row>
    <row r="101" spans="2:15" ht="16.5" customHeight="1" thickBot="1">
      <c r="B101" s="197" t="s">
        <v>88</v>
      </c>
      <c r="C101" s="198"/>
      <c r="D101" s="198"/>
      <c r="E101" s="198"/>
      <c r="F101" s="198"/>
      <c r="G101" s="199"/>
      <c r="H101" s="76" t="s">
        <v>133</v>
      </c>
      <c r="I101" s="78">
        <v>222110</v>
      </c>
      <c r="J101" s="166">
        <v>72.7</v>
      </c>
      <c r="K101" s="166">
        <v>44.9</v>
      </c>
      <c r="L101" s="79">
        <v>28.5</v>
      </c>
      <c r="M101" s="79">
        <v>50</v>
      </c>
      <c r="N101" s="79">
        <v>50</v>
      </c>
      <c r="O101" s="79">
        <v>50</v>
      </c>
    </row>
    <row r="102" spans="2:15" ht="16.5" thickBot="1">
      <c r="B102" s="208" t="s">
        <v>153</v>
      </c>
      <c r="C102" s="209"/>
      <c r="D102" s="209"/>
      <c r="E102" s="209"/>
      <c r="F102" s="209"/>
      <c r="G102" s="210"/>
      <c r="H102" s="76" t="s">
        <v>133</v>
      </c>
      <c r="I102" s="78">
        <v>222120</v>
      </c>
      <c r="J102" s="166">
        <v>45</v>
      </c>
      <c r="K102" s="166">
        <v>23.5</v>
      </c>
      <c r="L102" s="79">
        <v>39.1</v>
      </c>
      <c r="M102" s="79">
        <v>50</v>
      </c>
      <c r="N102" s="79">
        <v>50</v>
      </c>
      <c r="O102" s="79">
        <v>50</v>
      </c>
    </row>
    <row r="103" spans="2:15" ht="16.5" customHeight="1" thickBot="1">
      <c r="B103" s="208" t="s">
        <v>134</v>
      </c>
      <c r="C103" s="209"/>
      <c r="D103" s="209"/>
      <c r="E103" s="209"/>
      <c r="F103" s="209"/>
      <c r="G103" s="210"/>
      <c r="H103" s="76" t="s">
        <v>133</v>
      </c>
      <c r="I103" s="78">
        <v>222140</v>
      </c>
      <c r="J103" s="166">
        <v>40</v>
      </c>
      <c r="K103" s="166">
        <v>34.799999999999997</v>
      </c>
      <c r="L103" s="79">
        <v>0</v>
      </c>
      <c r="M103" s="79">
        <v>40</v>
      </c>
      <c r="N103" s="79">
        <v>40</v>
      </c>
      <c r="O103" s="79">
        <v>40</v>
      </c>
    </row>
    <row r="104" spans="2:15" ht="16.5" customHeight="1" thickBot="1">
      <c r="B104" s="197" t="s">
        <v>89</v>
      </c>
      <c r="C104" s="198"/>
      <c r="D104" s="198"/>
      <c r="E104" s="198"/>
      <c r="F104" s="198"/>
      <c r="G104" s="199"/>
      <c r="H104" s="76" t="s">
        <v>133</v>
      </c>
      <c r="I104" s="129">
        <v>2222</v>
      </c>
      <c r="J104" s="127">
        <f>J105+J106</f>
        <v>0.7</v>
      </c>
      <c r="K104" s="127">
        <f t="shared" ref="K104:O104" si="19">K105+K106</f>
        <v>2.8000000000000003</v>
      </c>
      <c r="L104" s="127">
        <f>L105+L106</f>
        <v>2.2999999999999998</v>
      </c>
      <c r="M104" s="127">
        <f t="shared" si="19"/>
        <v>4.2</v>
      </c>
      <c r="N104" s="127">
        <f t="shared" si="19"/>
        <v>4.2</v>
      </c>
      <c r="O104" s="127">
        <f t="shared" si="19"/>
        <v>4.2</v>
      </c>
    </row>
    <row r="105" spans="2:15" ht="16.5" customHeight="1" thickBot="1">
      <c r="B105" s="197" t="s">
        <v>90</v>
      </c>
      <c r="C105" s="198"/>
      <c r="D105" s="198"/>
      <c r="E105" s="198"/>
      <c r="F105" s="198"/>
      <c r="G105" s="199"/>
      <c r="H105" s="76" t="s">
        <v>133</v>
      </c>
      <c r="I105" s="31">
        <v>222210</v>
      </c>
      <c r="J105" s="167">
        <v>0.7</v>
      </c>
      <c r="K105" s="167">
        <v>2.2000000000000002</v>
      </c>
      <c r="L105" s="79">
        <v>1.9</v>
      </c>
      <c r="M105" s="79">
        <v>3</v>
      </c>
      <c r="N105" s="79">
        <v>3</v>
      </c>
      <c r="O105" s="79">
        <v>3</v>
      </c>
    </row>
    <row r="106" spans="2:15" ht="16.5" customHeight="1" thickBot="1">
      <c r="B106" s="197" t="s">
        <v>91</v>
      </c>
      <c r="C106" s="198"/>
      <c r="D106" s="198"/>
      <c r="E106" s="198"/>
      <c r="F106" s="198"/>
      <c r="G106" s="199"/>
      <c r="H106" s="76" t="s">
        <v>133</v>
      </c>
      <c r="I106" s="31">
        <v>222220</v>
      </c>
      <c r="J106" s="167">
        <v>0</v>
      </c>
      <c r="K106" s="167">
        <v>0.6</v>
      </c>
      <c r="L106" s="79">
        <v>0.4</v>
      </c>
      <c r="M106" s="79">
        <v>1.2</v>
      </c>
      <c r="N106" s="79">
        <v>1.2</v>
      </c>
      <c r="O106" s="79">
        <v>1.2</v>
      </c>
    </row>
    <row r="107" spans="2:15" ht="16.5" customHeight="1" thickBot="1">
      <c r="B107" s="197" t="s">
        <v>147</v>
      </c>
      <c r="C107" s="198"/>
      <c r="D107" s="198"/>
      <c r="E107" s="198"/>
      <c r="F107" s="198"/>
      <c r="G107" s="199"/>
      <c r="H107" s="76" t="s">
        <v>133</v>
      </c>
      <c r="I107" s="129">
        <v>2225</v>
      </c>
      <c r="J107" s="127">
        <f>J108</f>
        <v>0</v>
      </c>
      <c r="K107" s="127">
        <f t="shared" ref="K107:N107" si="20">K108</f>
        <v>0</v>
      </c>
      <c r="L107" s="127">
        <f>L108</f>
        <v>0.9</v>
      </c>
      <c r="M107" s="127">
        <f t="shared" si="20"/>
        <v>5</v>
      </c>
      <c r="N107" s="127">
        <f t="shared" si="20"/>
        <v>5</v>
      </c>
      <c r="O107" s="127">
        <f>O108</f>
        <v>5</v>
      </c>
    </row>
    <row r="108" spans="2:15" ht="16.5" customHeight="1" thickBot="1">
      <c r="B108" s="197" t="s">
        <v>92</v>
      </c>
      <c r="C108" s="198"/>
      <c r="D108" s="198"/>
      <c r="E108" s="198"/>
      <c r="F108" s="198"/>
      <c r="G108" s="199"/>
      <c r="H108" s="76" t="s">
        <v>133</v>
      </c>
      <c r="I108" s="31">
        <v>222500</v>
      </c>
      <c r="J108" s="167">
        <v>0</v>
      </c>
      <c r="K108" s="167">
        <v>0</v>
      </c>
      <c r="L108" s="79">
        <v>0.9</v>
      </c>
      <c r="M108" s="79">
        <v>5</v>
      </c>
      <c r="N108" s="79">
        <v>5</v>
      </c>
      <c r="O108" s="79">
        <v>5</v>
      </c>
    </row>
    <row r="109" spans="2:15" ht="16.5" customHeight="1" thickBot="1">
      <c r="B109" s="197" t="s">
        <v>162</v>
      </c>
      <c r="C109" s="198"/>
      <c r="D109" s="198"/>
      <c r="E109" s="198"/>
      <c r="F109" s="198"/>
      <c r="G109" s="199"/>
      <c r="H109" s="76" t="s">
        <v>133</v>
      </c>
      <c r="I109" s="129">
        <v>2226</v>
      </c>
      <c r="J109" s="127">
        <f>J110</f>
        <v>0.9</v>
      </c>
      <c r="K109" s="127">
        <f t="shared" ref="K109:O109" si="21">K110</f>
        <v>1.3</v>
      </c>
      <c r="L109" s="127">
        <f>L110</f>
        <v>2.6</v>
      </c>
      <c r="M109" s="127">
        <f t="shared" si="21"/>
        <v>3</v>
      </c>
      <c r="N109" s="127">
        <f t="shared" si="21"/>
        <v>3</v>
      </c>
      <c r="O109" s="127">
        <f t="shared" si="21"/>
        <v>3</v>
      </c>
    </row>
    <row r="110" spans="2:15" ht="16.5" customHeight="1" thickBot="1">
      <c r="B110" s="197" t="s">
        <v>162</v>
      </c>
      <c r="C110" s="198"/>
      <c r="D110" s="198"/>
      <c r="E110" s="198"/>
      <c r="F110" s="198"/>
      <c r="G110" s="199"/>
      <c r="H110" s="76" t="s">
        <v>133</v>
      </c>
      <c r="I110" s="150">
        <v>222600</v>
      </c>
      <c r="J110" s="167">
        <v>0.9</v>
      </c>
      <c r="K110" s="167">
        <v>1.3</v>
      </c>
      <c r="L110" s="79">
        <v>2.6</v>
      </c>
      <c r="M110" s="79">
        <v>3</v>
      </c>
      <c r="N110" s="79">
        <v>3</v>
      </c>
      <c r="O110" s="79">
        <v>3</v>
      </c>
    </row>
    <row r="111" spans="2:15" ht="16.5" customHeight="1" thickBot="1">
      <c r="B111" s="197" t="s">
        <v>163</v>
      </c>
      <c r="C111" s="198"/>
      <c r="D111" s="198"/>
      <c r="E111" s="198"/>
      <c r="F111" s="198"/>
      <c r="G111" s="199"/>
      <c r="H111" s="76" t="s">
        <v>133</v>
      </c>
      <c r="I111" s="129">
        <v>2227</v>
      </c>
      <c r="J111" s="127">
        <f>J112</f>
        <v>0.3</v>
      </c>
      <c r="K111" s="127">
        <f t="shared" ref="K111:O111" si="22">K112</f>
        <v>0</v>
      </c>
      <c r="L111" s="127">
        <f t="shared" si="22"/>
        <v>0.1</v>
      </c>
      <c r="M111" s="127">
        <f t="shared" si="22"/>
        <v>1</v>
      </c>
      <c r="N111" s="127">
        <f t="shared" si="22"/>
        <v>1</v>
      </c>
      <c r="O111" s="127">
        <f t="shared" si="22"/>
        <v>1</v>
      </c>
    </row>
    <row r="112" spans="2:15" ht="16.5" customHeight="1" thickBot="1">
      <c r="B112" s="197" t="s">
        <v>164</v>
      </c>
      <c r="C112" s="198"/>
      <c r="D112" s="198"/>
      <c r="E112" s="198"/>
      <c r="F112" s="198"/>
      <c r="G112" s="199"/>
      <c r="H112" s="76" t="s">
        <v>133</v>
      </c>
      <c r="I112" s="150">
        <v>222710</v>
      </c>
      <c r="J112" s="167">
        <v>0.3</v>
      </c>
      <c r="K112" s="167">
        <v>0</v>
      </c>
      <c r="L112" s="79">
        <v>0.1</v>
      </c>
      <c r="M112" s="79">
        <v>1</v>
      </c>
      <c r="N112" s="79">
        <v>1</v>
      </c>
      <c r="O112" s="79">
        <v>1</v>
      </c>
    </row>
    <row r="113" spans="2:17" ht="16.5" customHeight="1" thickBot="1">
      <c r="B113" s="197" t="s">
        <v>93</v>
      </c>
      <c r="C113" s="198"/>
      <c r="D113" s="198"/>
      <c r="E113" s="198"/>
      <c r="F113" s="198"/>
      <c r="G113" s="199"/>
      <c r="H113" s="76" t="s">
        <v>133</v>
      </c>
      <c r="I113" s="129">
        <v>2229</v>
      </c>
      <c r="J113" s="127">
        <f>J115+J114</f>
        <v>8</v>
      </c>
      <c r="K113" s="127">
        <f t="shared" ref="K113:O113" si="23">K115+K114</f>
        <v>9</v>
      </c>
      <c r="L113" s="127">
        <f>L114+L115</f>
        <v>1</v>
      </c>
      <c r="M113" s="127">
        <f t="shared" si="23"/>
        <v>5.5</v>
      </c>
      <c r="N113" s="127">
        <f t="shared" si="23"/>
        <v>5.5</v>
      </c>
      <c r="O113" s="127">
        <f t="shared" si="23"/>
        <v>5.5</v>
      </c>
    </row>
    <row r="114" spans="2:17" ht="16.5" customHeight="1" thickBot="1">
      <c r="B114" s="197" t="s">
        <v>172</v>
      </c>
      <c r="C114" s="198"/>
      <c r="D114" s="198"/>
      <c r="E114" s="198"/>
      <c r="F114" s="198"/>
      <c r="G114" s="199"/>
      <c r="H114" s="76" t="s">
        <v>133</v>
      </c>
      <c r="I114" s="153">
        <v>222980</v>
      </c>
      <c r="J114" s="167">
        <v>0</v>
      </c>
      <c r="K114" s="167">
        <v>0.2</v>
      </c>
      <c r="L114" s="79">
        <v>0</v>
      </c>
      <c r="M114" s="79">
        <v>0.5</v>
      </c>
      <c r="N114" s="79">
        <v>0.5</v>
      </c>
      <c r="O114" s="79">
        <v>0.5</v>
      </c>
    </row>
    <row r="115" spans="2:17" ht="16.5" customHeight="1" thickBot="1">
      <c r="B115" s="197" t="s">
        <v>94</v>
      </c>
      <c r="C115" s="198"/>
      <c r="D115" s="198"/>
      <c r="E115" s="198"/>
      <c r="F115" s="198"/>
      <c r="G115" s="199"/>
      <c r="H115" s="76" t="s">
        <v>133</v>
      </c>
      <c r="I115" s="31">
        <v>222990</v>
      </c>
      <c r="J115" s="167">
        <v>8</v>
      </c>
      <c r="K115" s="167">
        <v>8.8000000000000007</v>
      </c>
      <c r="L115" s="79">
        <v>1</v>
      </c>
      <c r="M115" s="79">
        <v>5</v>
      </c>
      <c r="N115" s="79">
        <v>5</v>
      </c>
      <c r="O115" s="79">
        <v>5</v>
      </c>
    </row>
    <row r="116" spans="2:17" ht="16.5" customHeight="1" thickBot="1">
      <c r="B116" s="197" t="s">
        <v>95</v>
      </c>
      <c r="C116" s="198"/>
      <c r="D116" s="198"/>
      <c r="E116" s="198"/>
      <c r="F116" s="198"/>
      <c r="G116" s="199"/>
      <c r="H116" s="76" t="s">
        <v>133</v>
      </c>
      <c r="I116" s="129">
        <v>2735</v>
      </c>
      <c r="J116" s="127">
        <f>J117</f>
        <v>6</v>
      </c>
      <c r="K116" s="127">
        <f t="shared" ref="K116:O116" si="24">K117</f>
        <v>4.0999999999999996</v>
      </c>
      <c r="L116" s="127">
        <f>L117</f>
        <v>5</v>
      </c>
      <c r="M116" s="127">
        <f t="shared" si="24"/>
        <v>7</v>
      </c>
      <c r="N116" s="127">
        <f t="shared" si="24"/>
        <v>7</v>
      </c>
      <c r="O116" s="127">
        <f t="shared" si="24"/>
        <v>7</v>
      </c>
    </row>
    <row r="117" spans="2:17" ht="16.5" customHeight="1" thickBot="1">
      <c r="B117" s="197" t="s">
        <v>96</v>
      </c>
      <c r="C117" s="198"/>
      <c r="D117" s="198"/>
      <c r="E117" s="198"/>
      <c r="F117" s="198"/>
      <c r="G117" s="199"/>
      <c r="H117" s="76" t="s">
        <v>133</v>
      </c>
      <c r="I117" s="31">
        <v>273500</v>
      </c>
      <c r="J117" s="167">
        <v>6</v>
      </c>
      <c r="K117" s="167">
        <v>4.0999999999999996</v>
      </c>
      <c r="L117" s="79">
        <v>5</v>
      </c>
      <c r="M117" s="79">
        <v>7</v>
      </c>
      <c r="N117" s="79">
        <v>7</v>
      </c>
      <c r="O117" s="79">
        <v>7</v>
      </c>
    </row>
    <row r="118" spans="2:17" ht="16.5" customHeight="1" thickBot="1">
      <c r="B118" s="223" t="s">
        <v>81</v>
      </c>
      <c r="C118" s="224"/>
      <c r="D118" s="224"/>
      <c r="E118" s="224"/>
      <c r="F118" s="224"/>
      <c r="G118" s="225"/>
      <c r="H118" s="76" t="s">
        <v>135</v>
      </c>
      <c r="I118" s="128">
        <v>2111</v>
      </c>
      <c r="J118" s="155">
        <f>J119</f>
        <v>62.5</v>
      </c>
      <c r="K118" s="155">
        <f t="shared" ref="K118:O118" si="25">K119</f>
        <v>70.7</v>
      </c>
      <c r="L118" s="155">
        <f>L119</f>
        <v>57.4</v>
      </c>
      <c r="M118" s="155">
        <f t="shared" si="25"/>
        <v>76.5</v>
      </c>
      <c r="N118" s="155">
        <f t="shared" si="25"/>
        <v>76.5</v>
      </c>
      <c r="O118" s="155">
        <f t="shared" si="25"/>
        <v>76.5</v>
      </c>
    </row>
    <row r="119" spans="2:17" ht="16.5" customHeight="1" thickBot="1">
      <c r="B119" s="220" t="s">
        <v>82</v>
      </c>
      <c r="C119" s="221"/>
      <c r="D119" s="221"/>
      <c r="E119" s="221"/>
      <c r="F119" s="221"/>
      <c r="G119" s="222"/>
      <c r="H119" s="76" t="s">
        <v>135</v>
      </c>
      <c r="I119" s="57">
        <v>211180</v>
      </c>
      <c r="J119" s="171">
        <v>62.5</v>
      </c>
      <c r="K119" s="171">
        <v>70.7</v>
      </c>
      <c r="L119" s="79">
        <v>57.4</v>
      </c>
      <c r="M119" s="77">
        <v>76.5</v>
      </c>
      <c r="N119" s="77">
        <v>76.5</v>
      </c>
      <c r="O119" s="77">
        <v>76.5</v>
      </c>
    </row>
    <row r="120" spans="2:17" ht="16.5" customHeight="1" thickBot="1">
      <c r="B120" s="220" t="s">
        <v>83</v>
      </c>
      <c r="C120" s="221"/>
      <c r="D120" s="221"/>
      <c r="E120" s="221"/>
      <c r="F120" s="221"/>
      <c r="G120" s="222"/>
      <c r="H120" s="76" t="s">
        <v>135</v>
      </c>
      <c r="I120" s="129">
        <v>2121</v>
      </c>
      <c r="J120" s="126">
        <f>J121</f>
        <v>14.5</v>
      </c>
      <c r="K120" s="126">
        <f t="shared" ref="K120:O120" si="26">K121</f>
        <v>16.2</v>
      </c>
      <c r="L120" s="126">
        <f>L121</f>
        <v>16.3</v>
      </c>
      <c r="M120" s="126">
        <f t="shared" si="26"/>
        <v>22.2</v>
      </c>
      <c r="N120" s="126">
        <f t="shared" si="26"/>
        <v>22.2</v>
      </c>
      <c r="O120" s="126">
        <f t="shared" si="26"/>
        <v>22.2</v>
      </c>
    </row>
    <row r="121" spans="2:17" ht="16.5" customHeight="1" thickBot="1">
      <c r="B121" s="197" t="s">
        <v>84</v>
      </c>
      <c r="C121" s="198"/>
      <c r="D121" s="198"/>
      <c r="E121" s="198"/>
      <c r="F121" s="198"/>
      <c r="G121" s="199"/>
      <c r="H121" s="76" t="s">
        <v>135</v>
      </c>
      <c r="I121" s="67">
        <v>212100</v>
      </c>
      <c r="J121" s="167">
        <v>14.5</v>
      </c>
      <c r="K121" s="167">
        <v>16.2</v>
      </c>
      <c r="L121" s="79">
        <v>16.3</v>
      </c>
      <c r="M121" s="77">
        <v>22.2</v>
      </c>
      <c r="N121" s="77">
        <v>22.2</v>
      </c>
      <c r="O121" s="77">
        <v>22.2</v>
      </c>
    </row>
    <row r="122" spans="2:17" ht="16.5" customHeight="1" thickBot="1">
      <c r="B122" s="197" t="s">
        <v>85</v>
      </c>
      <c r="C122" s="198"/>
      <c r="D122" s="198"/>
      <c r="E122" s="198"/>
      <c r="F122" s="198"/>
      <c r="G122" s="199"/>
      <c r="H122" s="76" t="s">
        <v>135</v>
      </c>
      <c r="I122" s="129">
        <v>2122</v>
      </c>
      <c r="J122" s="127">
        <f>J123</f>
        <v>2.9</v>
      </c>
      <c r="K122" s="127">
        <f t="shared" ref="K122:O122" si="27">K123</f>
        <v>3.2</v>
      </c>
      <c r="L122" s="127">
        <f>L123</f>
        <v>0.3</v>
      </c>
      <c r="M122" s="127">
        <f t="shared" si="27"/>
        <v>0</v>
      </c>
      <c r="N122" s="127">
        <f t="shared" si="27"/>
        <v>0</v>
      </c>
      <c r="O122" s="127">
        <f t="shared" si="27"/>
        <v>0</v>
      </c>
    </row>
    <row r="123" spans="2:17" ht="16.5" customHeight="1" thickBot="1">
      <c r="B123" s="197" t="s">
        <v>86</v>
      </c>
      <c r="C123" s="198"/>
      <c r="D123" s="198"/>
      <c r="E123" s="198"/>
      <c r="F123" s="198"/>
      <c r="G123" s="199"/>
      <c r="H123" s="76" t="s">
        <v>135</v>
      </c>
      <c r="I123" s="67">
        <v>212210</v>
      </c>
      <c r="J123" s="167">
        <v>2.9</v>
      </c>
      <c r="K123" s="167">
        <v>3.2</v>
      </c>
      <c r="L123" s="79">
        <v>0.3</v>
      </c>
      <c r="M123" s="77">
        <v>0</v>
      </c>
      <c r="N123" s="77">
        <v>0</v>
      </c>
      <c r="O123" s="77">
        <v>0</v>
      </c>
    </row>
    <row r="124" spans="2:17" ht="16.5" customHeight="1" thickBot="1">
      <c r="B124" s="197" t="s">
        <v>87</v>
      </c>
      <c r="C124" s="198"/>
      <c r="D124" s="198"/>
      <c r="E124" s="198"/>
      <c r="F124" s="198"/>
      <c r="G124" s="199"/>
      <c r="H124" s="76" t="s">
        <v>135</v>
      </c>
      <c r="I124" s="129">
        <v>2221</v>
      </c>
      <c r="J124" s="127">
        <f>J125+J126+J127</f>
        <v>0</v>
      </c>
      <c r="K124" s="127">
        <f t="shared" ref="K124:O124" si="28">K125+K126+K127</f>
        <v>0</v>
      </c>
      <c r="L124" s="127">
        <f>L125+L126+L127</f>
        <v>5.3</v>
      </c>
      <c r="M124" s="127">
        <f t="shared" si="28"/>
        <v>30</v>
      </c>
      <c r="N124" s="127">
        <f t="shared" si="28"/>
        <v>30</v>
      </c>
      <c r="O124" s="127">
        <f t="shared" si="28"/>
        <v>30</v>
      </c>
    </row>
    <row r="125" spans="2:17" ht="16.5" customHeight="1" thickBot="1">
      <c r="B125" s="197" t="s">
        <v>88</v>
      </c>
      <c r="C125" s="198"/>
      <c r="D125" s="198"/>
      <c r="E125" s="198"/>
      <c r="F125" s="198"/>
      <c r="G125" s="199"/>
      <c r="H125" s="76" t="s">
        <v>135</v>
      </c>
      <c r="I125" s="78">
        <v>222110</v>
      </c>
      <c r="J125" s="166">
        <v>0</v>
      </c>
      <c r="K125" s="166">
        <v>0</v>
      </c>
      <c r="L125" s="79">
        <v>5.3</v>
      </c>
      <c r="M125" s="79">
        <v>10</v>
      </c>
      <c r="N125" s="79">
        <v>10</v>
      </c>
      <c r="O125" s="79">
        <v>10</v>
      </c>
      <c r="P125" s="191"/>
      <c r="Q125" s="192"/>
    </row>
    <row r="126" spans="2:17" ht="16.5" customHeight="1" thickBot="1">
      <c r="B126" s="208" t="s">
        <v>153</v>
      </c>
      <c r="C126" s="209"/>
      <c r="D126" s="209"/>
      <c r="E126" s="209"/>
      <c r="F126" s="209"/>
      <c r="G126" s="210"/>
      <c r="H126" s="76" t="s">
        <v>135</v>
      </c>
      <c r="I126" s="78">
        <v>222120</v>
      </c>
      <c r="J126" s="166">
        <v>0</v>
      </c>
      <c r="K126" s="166">
        <v>0</v>
      </c>
      <c r="L126" s="79">
        <v>0</v>
      </c>
      <c r="M126" s="79">
        <v>10</v>
      </c>
      <c r="N126" s="79">
        <v>10</v>
      </c>
      <c r="O126" s="79">
        <v>10</v>
      </c>
    </row>
    <row r="127" spans="2:17" ht="16.5" customHeight="1" thickBot="1">
      <c r="B127" s="208" t="s">
        <v>134</v>
      </c>
      <c r="C127" s="209"/>
      <c r="D127" s="209"/>
      <c r="E127" s="209"/>
      <c r="F127" s="209"/>
      <c r="G127" s="210"/>
      <c r="H127" s="76" t="s">
        <v>135</v>
      </c>
      <c r="I127" s="78">
        <v>222140</v>
      </c>
      <c r="J127" s="166">
        <v>0</v>
      </c>
      <c r="K127" s="166">
        <v>0</v>
      </c>
      <c r="L127" s="79">
        <v>0</v>
      </c>
      <c r="M127" s="79">
        <v>10</v>
      </c>
      <c r="N127" s="79">
        <v>10</v>
      </c>
      <c r="O127" s="79">
        <v>10</v>
      </c>
    </row>
    <row r="128" spans="2:17" ht="16.5" customHeight="1" thickBot="1">
      <c r="B128" s="197" t="s">
        <v>95</v>
      </c>
      <c r="C128" s="198"/>
      <c r="D128" s="198"/>
      <c r="E128" s="198"/>
      <c r="F128" s="198"/>
      <c r="G128" s="199"/>
      <c r="H128" s="76" t="s">
        <v>135</v>
      </c>
      <c r="I128" s="129">
        <v>2735</v>
      </c>
      <c r="J128" s="127">
        <f>J129</f>
        <v>0.7</v>
      </c>
      <c r="K128" s="127">
        <f t="shared" ref="K128:O128" si="29">K129</f>
        <v>1.3</v>
      </c>
      <c r="L128" s="127">
        <f>L129</f>
        <v>0.5</v>
      </c>
      <c r="M128" s="127">
        <f t="shared" si="29"/>
        <v>3</v>
      </c>
      <c r="N128" s="127">
        <f t="shared" si="29"/>
        <v>3</v>
      </c>
      <c r="O128" s="127">
        <f t="shared" si="29"/>
        <v>3</v>
      </c>
    </row>
    <row r="129" spans="2:15" ht="16.5" customHeight="1" thickBot="1">
      <c r="B129" s="197" t="s">
        <v>96</v>
      </c>
      <c r="C129" s="198"/>
      <c r="D129" s="198"/>
      <c r="E129" s="198"/>
      <c r="F129" s="198"/>
      <c r="G129" s="199"/>
      <c r="H129" s="76" t="s">
        <v>135</v>
      </c>
      <c r="I129" s="150">
        <v>273500</v>
      </c>
      <c r="J129" s="167">
        <v>0.7</v>
      </c>
      <c r="K129" s="167">
        <v>1.3</v>
      </c>
      <c r="L129" s="79">
        <v>0.5</v>
      </c>
      <c r="M129" s="79">
        <v>3</v>
      </c>
      <c r="N129" s="79">
        <v>3</v>
      </c>
      <c r="O129" s="79">
        <v>3</v>
      </c>
    </row>
    <row r="130" spans="2:15" ht="16.5" customHeight="1" thickBot="1">
      <c r="B130" s="208" t="s">
        <v>136</v>
      </c>
      <c r="C130" s="209"/>
      <c r="D130" s="209"/>
      <c r="E130" s="209"/>
      <c r="F130" s="209"/>
      <c r="G130" s="210"/>
      <c r="H130" s="76" t="s">
        <v>146</v>
      </c>
      <c r="I130" s="129">
        <v>2725</v>
      </c>
      <c r="J130" s="127">
        <f>J131</f>
        <v>12</v>
      </c>
      <c r="K130" s="127">
        <f t="shared" ref="K130:O130" si="30">K131</f>
        <v>12</v>
      </c>
      <c r="L130" s="127">
        <f>L131</f>
        <v>14</v>
      </c>
      <c r="M130" s="127">
        <f t="shared" si="30"/>
        <v>14</v>
      </c>
      <c r="N130" s="127">
        <f t="shared" si="30"/>
        <v>14</v>
      </c>
      <c r="O130" s="127">
        <f t="shared" si="30"/>
        <v>14</v>
      </c>
    </row>
    <row r="131" spans="2:15" ht="16.5" customHeight="1" thickBot="1">
      <c r="B131" s="208" t="s">
        <v>136</v>
      </c>
      <c r="C131" s="209"/>
      <c r="D131" s="209"/>
      <c r="E131" s="209"/>
      <c r="F131" s="209"/>
      <c r="G131" s="210"/>
      <c r="H131" s="76" t="s">
        <v>146</v>
      </c>
      <c r="I131" s="78">
        <v>272500</v>
      </c>
      <c r="J131" s="166">
        <v>12</v>
      </c>
      <c r="K131" s="166">
        <v>12</v>
      </c>
      <c r="L131" s="79">
        <v>14</v>
      </c>
      <c r="M131" s="79">
        <v>14</v>
      </c>
      <c r="N131" s="79">
        <v>14</v>
      </c>
      <c r="O131" s="79">
        <v>14</v>
      </c>
    </row>
    <row r="132" spans="2:15" ht="16.5" customHeight="1" thickBot="1">
      <c r="B132" s="197" t="s">
        <v>154</v>
      </c>
      <c r="C132" s="198"/>
      <c r="D132" s="198"/>
      <c r="E132" s="198"/>
      <c r="F132" s="198"/>
      <c r="G132" s="199"/>
      <c r="H132" s="76" t="s">
        <v>133</v>
      </c>
      <c r="I132" s="129">
        <v>3111</v>
      </c>
      <c r="J132" s="127">
        <f>J133</f>
        <v>180</v>
      </c>
      <c r="K132" s="127">
        <f t="shared" ref="K132:O132" si="31">K133</f>
        <v>207.4</v>
      </c>
      <c r="L132" s="127">
        <f>L133</f>
        <v>288.60000000000002</v>
      </c>
      <c r="M132" s="127">
        <f t="shared" si="31"/>
        <v>0</v>
      </c>
      <c r="N132" s="127">
        <f t="shared" si="31"/>
        <v>0</v>
      </c>
      <c r="O132" s="127">
        <f t="shared" si="31"/>
        <v>0</v>
      </c>
    </row>
    <row r="133" spans="2:15" ht="16.5" customHeight="1" thickBot="1">
      <c r="B133" s="197" t="s">
        <v>155</v>
      </c>
      <c r="C133" s="198"/>
      <c r="D133" s="198"/>
      <c r="E133" s="198"/>
      <c r="F133" s="198"/>
      <c r="G133" s="199"/>
      <c r="H133" s="76" t="s">
        <v>133</v>
      </c>
      <c r="I133" s="31">
        <v>311120</v>
      </c>
      <c r="J133" s="167">
        <v>180</v>
      </c>
      <c r="K133" s="167">
        <v>207.4</v>
      </c>
      <c r="L133" s="79">
        <v>288.60000000000002</v>
      </c>
      <c r="M133" s="79">
        <v>0</v>
      </c>
      <c r="N133" s="79">
        <v>0</v>
      </c>
      <c r="O133" s="79">
        <v>0</v>
      </c>
    </row>
    <row r="134" spans="2:15" ht="16.5" customHeight="1" thickBot="1">
      <c r="B134" s="197" t="s">
        <v>156</v>
      </c>
      <c r="C134" s="198"/>
      <c r="D134" s="198"/>
      <c r="E134" s="198"/>
      <c r="F134" s="198"/>
      <c r="G134" s="199"/>
      <c r="H134" s="76" t="s">
        <v>133</v>
      </c>
      <c r="I134" s="129">
        <v>3141</v>
      </c>
      <c r="J134" s="127">
        <f>J135</f>
        <v>0</v>
      </c>
      <c r="K134" s="127">
        <f t="shared" ref="K134:O134" si="32">K135</f>
        <v>21.6</v>
      </c>
      <c r="L134" s="127">
        <f>L135</f>
        <v>12</v>
      </c>
      <c r="M134" s="127">
        <f t="shared" si="32"/>
        <v>0</v>
      </c>
      <c r="N134" s="127">
        <f t="shared" si="32"/>
        <v>0</v>
      </c>
      <c r="O134" s="127">
        <f t="shared" si="32"/>
        <v>0</v>
      </c>
    </row>
    <row r="135" spans="2:15" ht="16.5" customHeight="1" thickBot="1">
      <c r="B135" s="197" t="s">
        <v>157</v>
      </c>
      <c r="C135" s="198"/>
      <c r="D135" s="198"/>
      <c r="E135" s="198"/>
      <c r="F135" s="198"/>
      <c r="G135" s="199"/>
      <c r="H135" s="76" t="s">
        <v>133</v>
      </c>
      <c r="I135" s="150">
        <v>314110</v>
      </c>
      <c r="J135" s="167">
        <v>0</v>
      </c>
      <c r="K135" s="167">
        <v>21.6</v>
      </c>
      <c r="L135" s="79">
        <v>12</v>
      </c>
      <c r="M135" s="79">
        <v>0</v>
      </c>
      <c r="N135" s="79">
        <v>0</v>
      </c>
      <c r="O135" s="79">
        <v>0</v>
      </c>
    </row>
    <row r="136" spans="2:15" ht="33" customHeight="1" thickBot="1">
      <c r="B136" s="197" t="s">
        <v>159</v>
      </c>
      <c r="C136" s="198"/>
      <c r="D136" s="198"/>
      <c r="E136" s="198"/>
      <c r="F136" s="198"/>
      <c r="G136" s="199"/>
      <c r="H136" s="76" t="s">
        <v>133</v>
      </c>
      <c r="I136" s="129">
        <v>3161</v>
      </c>
      <c r="J136" s="170">
        <f>J137</f>
        <v>5</v>
      </c>
      <c r="K136" s="170">
        <f t="shared" ref="K136:O136" si="33">K137</f>
        <v>112</v>
      </c>
      <c r="L136" s="170">
        <f>L137</f>
        <v>0</v>
      </c>
      <c r="M136" s="170">
        <f t="shared" si="33"/>
        <v>0</v>
      </c>
      <c r="N136" s="170">
        <f t="shared" si="33"/>
        <v>0</v>
      </c>
      <c r="O136" s="170">
        <f t="shared" si="33"/>
        <v>0</v>
      </c>
    </row>
    <row r="137" spans="2:15" ht="29.25" customHeight="1" thickBot="1">
      <c r="B137" s="197" t="s">
        <v>158</v>
      </c>
      <c r="C137" s="198"/>
      <c r="D137" s="198"/>
      <c r="E137" s="198"/>
      <c r="F137" s="198"/>
      <c r="G137" s="199"/>
      <c r="H137" s="76" t="s">
        <v>133</v>
      </c>
      <c r="I137" s="153">
        <v>316110</v>
      </c>
      <c r="J137" s="77">
        <v>5</v>
      </c>
      <c r="K137" s="77">
        <v>112</v>
      </c>
      <c r="L137" s="79">
        <v>0</v>
      </c>
      <c r="M137" s="79">
        <v>0</v>
      </c>
      <c r="N137" s="79">
        <v>0</v>
      </c>
      <c r="O137" s="79">
        <v>0</v>
      </c>
    </row>
    <row r="138" spans="2:15" ht="16.5" customHeight="1" thickBot="1">
      <c r="B138" s="197" t="s">
        <v>137</v>
      </c>
      <c r="C138" s="198"/>
      <c r="D138" s="198"/>
      <c r="E138" s="198"/>
      <c r="F138" s="198"/>
      <c r="G138" s="199"/>
      <c r="H138" s="76" t="s">
        <v>133</v>
      </c>
      <c r="I138" s="129">
        <v>3341</v>
      </c>
      <c r="J138" s="127">
        <f>J139</f>
        <v>1</v>
      </c>
      <c r="K138" s="127">
        <f t="shared" ref="K138:O138" si="34">K139</f>
        <v>9.4</v>
      </c>
      <c r="L138" s="127">
        <f>L139</f>
        <v>0.1</v>
      </c>
      <c r="M138" s="127">
        <f t="shared" si="34"/>
        <v>3</v>
      </c>
      <c r="N138" s="127">
        <f t="shared" si="34"/>
        <v>3</v>
      </c>
      <c r="O138" s="127">
        <f t="shared" si="34"/>
        <v>3</v>
      </c>
    </row>
    <row r="139" spans="2:15" ht="16.5" customHeight="1" thickBot="1">
      <c r="B139" s="197" t="s">
        <v>148</v>
      </c>
      <c r="C139" s="198"/>
      <c r="D139" s="198"/>
      <c r="E139" s="198"/>
      <c r="F139" s="198"/>
      <c r="G139" s="199"/>
      <c r="H139" s="76" t="s">
        <v>133</v>
      </c>
      <c r="I139" s="31">
        <v>334110</v>
      </c>
      <c r="J139" s="167">
        <v>1</v>
      </c>
      <c r="K139" s="167">
        <v>9.4</v>
      </c>
      <c r="L139" s="79">
        <v>0.1</v>
      </c>
      <c r="M139" s="79">
        <v>3</v>
      </c>
      <c r="N139" s="79">
        <v>3</v>
      </c>
      <c r="O139" s="79">
        <v>3</v>
      </c>
    </row>
    <row r="140" spans="2:15" ht="16.5" customHeight="1" thickBot="1">
      <c r="B140" s="208" t="s">
        <v>138</v>
      </c>
      <c r="C140" s="209"/>
      <c r="D140" s="209"/>
      <c r="E140" s="209"/>
      <c r="F140" s="209"/>
      <c r="G140" s="210"/>
      <c r="H140" s="76" t="s">
        <v>133</v>
      </c>
      <c r="I140" s="129">
        <v>3351</v>
      </c>
      <c r="J140" s="127">
        <f>J141</f>
        <v>0</v>
      </c>
      <c r="K140" s="127">
        <f t="shared" ref="K140:O140" si="35">K141</f>
        <v>0</v>
      </c>
      <c r="L140" s="127">
        <f>L141</f>
        <v>0</v>
      </c>
      <c r="M140" s="127">
        <f t="shared" si="35"/>
        <v>5</v>
      </c>
      <c r="N140" s="127">
        <f t="shared" si="35"/>
        <v>5</v>
      </c>
      <c r="O140" s="127">
        <f t="shared" si="35"/>
        <v>5</v>
      </c>
    </row>
    <row r="141" spans="2:15" ht="16.5" customHeight="1" thickBot="1">
      <c r="B141" s="208" t="s">
        <v>139</v>
      </c>
      <c r="C141" s="209"/>
      <c r="D141" s="209"/>
      <c r="E141" s="209"/>
      <c r="F141" s="209"/>
      <c r="G141" s="210"/>
      <c r="H141" s="76" t="s">
        <v>133</v>
      </c>
      <c r="I141" s="67">
        <v>335110</v>
      </c>
      <c r="J141" s="167">
        <v>0</v>
      </c>
      <c r="K141" s="167">
        <v>0</v>
      </c>
      <c r="L141" s="79">
        <v>0</v>
      </c>
      <c r="M141" s="79">
        <v>5</v>
      </c>
      <c r="N141" s="79">
        <v>5</v>
      </c>
      <c r="O141" s="79">
        <v>5</v>
      </c>
    </row>
    <row r="142" spans="2:15" ht="16.5" customHeight="1" thickBot="1">
      <c r="B142" s="197" t="s">
        <v>97</v>
      </c>
      <c r="C142" s="198"/>
      <c r="D142" s="198"/>
      <c r="E142" s="198"/>
      <c r="F142" s="198"/>
      <c r="G142" s="199"/>
      <c r="H142" s="76" t="s">
        <v>133</v>
      </c>
      <c r="I142" s="129">
        <v>3361</v>
      </c>
      <c r="J142" s="127">
        <f>J143</f>
        <v>20.2</v>
      </c>
      <c r="K142" s="127">
        <f t="shared" ref="K142:O142" si="36">K143</f>
        <v>23</v>
      </c>
      <c r="L142" s="127">
        <f>L143</f>
        <v>15.3</v>
      </c>
      <c r="M142" s="127">
        <f t="shared" si="36"/>
        <v>20</v>
      </c>
      <c r="N142" s="127">
        <f t="shared" si="36"/>
        <v>20</v>
      </c>
      <c r="O142" s="127">
        <f t="shared" si="36"/>
        <v>20</v>
      </c>
    </row>
    <row r="143" spans="2:15" ht="16.5" customHeight="1" thickBot="1">
      <c r="B143" s="197" t="s">
        <v>98</v>
      </c>
      <c r="C143" s="198"/>
      <c r="D143" s="198"/>
      <c r="E143" s="198"/>
      <c r="F143" s="198"/>
      <c r="G143" s="199"/>
      <c r="H143" s="76" t="s">
        <v>133</v>
      </c>
      <c r="I143" s="68">
        <v>336110</v>
      </c>
      <c r="J143" s="168">
        <v>20.2</v>
      </c>
      <c r="K143" s="168">
        <v>23</v>
      </c>
      <c r="L143" s="80">
        <v>15.3</v>
      </c>
      <c r="M143" s="80">
        <v>20</v>
      </c>
      <c r="N143" s="80">
        <v>20</v>
      </c>
      <c r="O143" s="80">
        <v>20</v>
      </c>
    </row>
    <row r="144" spans="2:15" ht="16.5" customHeight="1" thickBot="1">
      <c r="B144" s="208" t="s">
        <v>99</v>
      </c>
      <c r="C144" s="209"/>
      <c r="D144" s="209"/>
      <c r="E144" s="209"/>
      <c r="F144" s="209"/>
      <c r="G144" s="210"/>
      <c r="H144" s="76" t="s">
        <v>133</v>
      </c>
      <c r="I144" s="130">
        <v>3371</v>
      </c>
      <c r="J144" s="156">
        <f>J145</f>
        <v>14.5</v>
      </c>
      <c r="K144" s="156">
        <f t="shared" ref="K144:O144" si="37">K145</f>
        <v>22.8</v>
      </c>
      <c r="L144" s="156">
        <f>L145</f>
        <v>28</v>
      </c>
      <c r="M144" s="156">
        <f t="shared" si="37"/>
        <v>20</v>
      </c>
      <c r="N144" s="156">
        <f t="shared" si="37"/>
        <v>20</v>
      </c>
      <c r="O144" s="156">
        <f t="shared" si="37"/>
        <v>20</v>
      </c>
    </row>
    <row r="145" spans="2:15" ht="16.5" customHeight="1" thickBot="1">
      <c r="B145" s="197" t="s">
        <v>100</v>
      </c>
      <c r="C145" s="198"/>
      <c r="D145" s="198"/>
      <c r="E145" s="198"/>
      <c r="F145" s="198"/>
      <c r="G145" s="199"/>
      <c r="H145" s="76" t="s">
        <v>133</v>
      </c>
      <c r="I145" s="81">
        <v>337110</v>
      </c>
      <c r="J145" s="172">
        <v>14.5</v>
      </c>
      <c r="K145" s="172">
        <v>22.8</v>
      </c>
      <c r="L145" s="82">
        <v>28</v>
      </c>
      <c r="M145" s="136">
        <v>20</v>
      </c>
      <c r="N145" s="133">
        <v>20</v>
      </c>
      <c r="O145" s="133">
        <v>20</v>
      </c>
    </row>
    <row r="146" spans="2:15" ht="16.5" customHeight="1" thickBot="1">
      <c r="B146" s="208" t="s">
        <v>140</v>
      </c>
      <c r="C146" s="209"/>
      <c r="D146" s="209"/>
      <c r="E146" s="209"/>
      <c r="F146" s="209"/>
      <c r="G146" s="210"/>
      <c r="H146" s="76" t="s">
        <v>133</v>
      </c>
      <c r="I146" s="131">
        <v>3381</v>
      </c>
      <c r="J146" s="157">
        <f>J147</f>
        <v>0</v>
      </c>
      <c r="K146" s="157">
        <f t="shared" ref="K146:O146" si="38">K147</f>
        <v>6.1</v>
      </c>
      <c r="L146" s="157">
        <f>L147</f>
        <v>0</v>
      </c>
      <c r="M146" s="157">
        <f t="shared" si="38"/>
        <v>5</v>
      </c>
      <c r="N146" s="157">
        <f t="shared" si="38"/>
        <v>5</v>
      </c>
      <c r="O146" s="157">
        <f t="shared" si="38"/>
        <v>5</v>
      </c>
    </row>
    <row r="147" spans="2:15" ht="16.5" customHeight="1" thickBot="1">
      <c r="B147" s="208" t="s">
        <v>141</v>
      </c>
      <c r="C147" s="209"/>
      <c r="D147" s="209"/>
      <c r="E147" s="209"/>
      <c r="F147" s="209"/>
      <c r="G147" s="210"/>
      <c r="H147" s="76" t="s">
        <v>133</v>
      </c>
      <c r="I147" s="102">
        <v>338110</v>
      </c>
      <c r="J147" s="169"/>
      <c r="K147" s="169">
        <v>6.1</v>
      </c>
      <c r="L147" s="137">
        <v>0</v>
      </c>
      <c r="M147" s="133">
        <v>5</v>
      </c>
      <c r="N147" s="133">
        <v>5</v>
      </c>
      <c r="O147" s="133">
        <v>5</v>
      </c>
    </row>
    <row r="148" spans="2:15" ht="16.5" customHeight="1" thickBot="1">
      <c r="B148" s="197" t="s">
        <v>101</v>
      </c>
      <c r="C148" s="198"/>
      <c r="D148" s="198"/>
      <c r="E148" s="198"/>
      <c r="F148" s="198"/>
      <c r="G148" s="199"/>
      <c r="H148" s="76" t="s">
        <v>133</v>
      </c>
      <c r="I148" s="123">
        <v>3391</v>
      </c>
      <c r="J148" s="157">
        <f>J149</f>
        <v>3.7</v>
      </c>
      <c r="K148" s="157">
        <f t="shared" ref="K148:O148" si="39">K149</f>
        <v>24.3</v>
      </c>
      <c r="L148" s="157">
        <f>L149</f>
        <v>3.8</v>
      </c>
      <c r="M148" s="157">
        <f t="shared" si="39"/>
        <v>5</v>
      </c>
      <c r="N148" s="157">
        <f t="shared" si="39"/>
        <v>5</v>
      </c>
      <c r="O148" s="157">
        <f t="shared" si="39"/>
        <v>5</v>
      </c>
    </row>
    <row r="149" spans="2:15" ht="16.5" customHeight="1" thickBot="1">
      <c r="B149" s="368" t="s">
        <v>102</v>
      </c>
      <c r="C149" s="369"/>
      <c r="D149" s="369"/>
      <c r="E149" s="369"/>
      <c r="F149" s="369"/>
      <c r="G149" s="370"/>
      <c r="H149" s="103" t="s">
        <v>133</v>
      </c>
      <c r="I149" s="104">
        <v>339110</v>
      </c>
      <c r="J149" s="173">
        <v>3.7</v>
      </c>
      <c r="K149" s="169">
        <v>24.3</v>
      </c>
      <c r="L149" s="138">
        <v>3.8</v>
      </c>
      <c r="M149" s="158">
        <v>5</v>
      </c>
      <c r="N149" s="133">
        <v>5</v>
      </c>
      <c r="O149" s="133">
        <v>5</v>
      </c>
    </row>
    <row r="150" spans="2:15" ht="16.5" customHeight="1" thickBot="1">
      <c r="B150" s="365" t="s">
        <v>142</v>
      </c>
      <c r="C150" s="366"/>
      <c r="D150" s="366"/>
      <c r="E150" s="366"/>
      <c r="F150" s="366"/>
      <c r="G150" s="367"/>
      <c r="H150" s="132" t="s">
        <v>135</v>
      </c>
      <c r="I150" s="134">
        <v>3331</v>
      </c>
      <c r="J150" s="174">
        <f>J151</f>
        <v>345.7</v>
      </c>
      <c r="K150" s="175">
        <f t="shared" ref="K150:O150" si="40">K151</f>
        <v>218.2</v>
      </c>
      <c r="L150" s="157">
        <f>L151</f>
        <v>178</v>
      </c>
      <c r="M150" s="174">
        <f t="shared" si="40"/>
        <v>380</v>
      </c>
      <c r="N150" s="157">
        <f t="shared" si="40"/>
        <v>380</v>
      </c>
      <c r="O150" s="157">
        <f t="shared" si="40"/>
        <v>380</v>
      </c>
    </row>
    <row r="151" spans="2:15" ht="16.5" customHeight="1" thickBot="1">
      <c r="B151" s="362" t="s">
        <v>143</v>
      </c>
      <c r="C151" s="363"/>
      <c r="D151" s="363"/>
      <c r="E151" s="363"/>
      <c r="F151" s="363"/>
      <c r="G151" s="364"/>
      <c r="H151" s="132" t="s">
        <v>135</v>
      </c>
      <c r="I151" s="57">
        <v>333110</v>
      </c>
      <c r="J151" s="169">
        <v>345.7</v>
      </c>
      <c r="K151" s="169">
        <v>218.2</v>
      </c>
      <c r="L151" s="137">
        <v>178</v>
      </c>
      <c r="M151" s="133">
        <v>380</v>
      </c>
      <c r="N151" s="133">
        <v>380</v>
      </c>
      <c r="O151" s="133">
        <v>380</v>
      </c>
    </row>
    <row r="152" spans="2:15" ht="16.5" customHeight="1" thickBot="1">
      <c r="B152" s="197" t="s">
        <v>97</v>
      </c>
      <c r="C152" s="198"/>
      <c r="D152" s="198"/>
      <c r="E152" s="198"/>
      <c r="F152" s="198"/>
      <c r="G152" s="199"/>
      <c r="H152" s="132" t="s">
        <v>135</v>
      </c>
      <c r="I152" s="134">
        <v>3361</v>
      </c>
      <c r="J152" s="135">
        <f>J153</f>
        <v>1</v>
      </c>
      <c r="K152" s="135">
        <f t="shared" ref="K152:O152" si="41">K153</f>
        <v>2.2000000000000002</v>
      </c>
      <c r="L152" s="135">
        <f>L153</f>
        <v>1.3</v>
      </c>
      <c r="M152" s="135">
        <f t="shared" si="41"/>
        <v>2.4</v>
      </c>
      <c r="N152" s="135">
        <f t="shared" si="41"/>
        <v>2.4</v>
      </c>
      <c r="O152" s="135">
        <f t="shared" si="41"/>
        <v>2.4</v>
      </c>
    </row>
    <row r="153" spans="2:15" ht="16.5" customHeight="1" thickBot="1">
      <c r="B153" s="197" t="s">
        <v>98</v>
      </c>
      <c r="C153" s="198"/>
      <c r="D153" s="198"/>
      <c r="E153" s="198"/>
      <c r="F153" s="198"/>
      <c r="G153" s="199"/>
      <c r="H153" s="132" t="s">
        <v>135</v>
      </c>
      <c r="I153" s="57">
        <v>336110</v>
      </c>
      <c r="J153" s="169">
        <v>1</v>
      </c>
      <c r="K153" s="169">
        <v>2.2000000000000002</v>
      </c>
      <c r="L153" s="137">
        <v>1.3</v>
      </c>
      <c r="M153" s="133">
        <v>2.4</v>
      </c>
      <c r="N153" s="133">
        <v>2.4</v>
      </c>
      <c r="O153" s="133">
        <v>2.4</v>
      </c>
    </row>
    <row r="154" spans="2:15" ht="16.5" customHeight="1" thickBot="1">
      <c r="B154" s="208" t="s">
        <v>140</v>
      </c>
      <c r="C154" s="209"/>
      <c r="D154" s="209"/>
      <c r="E154" s="209"/>
      <c r="F154" s="209"/>
      <c r="G154" s="210"/>
      <c r="H154" s="132" t="s">
        <v>135</v>
      </c>
      <c r="I154" s="151">
        <v>3381</v>
      </c>
      <c r="J154" s="157">
        <f>J155</f>
        <v>0</v>
      </c>
      <c r="K154" s="157">
        <f t="shared" ref="K154:O154" si="42">K155</f>
        <v>10</v>
      </c>
      <c r="L154" s="157">
        <f>L155</f>
        <v>0</v>
      </c>
      <c r="M154" s="157">
        <f t="shared" si="42"/>
        <v>0</v>
      </c>
      <c r="N154" s="157">
        <f t="shared" si="42"/>
        <v>0</v>
      </c>
      <c r="O154" s="157">
        <f t="shared" si="42"/>
        <v>0</v>
      </c>
    </row>
    <row r="155" spans="2:15" ht="16.5" thickBot="1">
      <c r="B155" s="208" t="s">
        <v>141</v>
      </c>
      <c r="C155" s="209"/>
      <c r="D155" s="209"/>
      <c r="E155" s="209"/>
      <c r="F155" s="209"/>
      <c r="G155" s="210"/>
      <c r="H155" s="132" t="s">
        <v>135</v>
      </c>
      <c r="I155" s="57">
        <v>338110</v>
      </c>
      <c r="J155" s="169">
        <v>0</v>
      </c>
      <c r="K155" s="169">
        <v>10</v>
      </c>
      <c r="L155" s="137">
        <v>0</v>
      </c>
      <c r="M155" s="133">
        <v>0</v>
      </c>
      <c r="N155" s="133">
        <v>0</v>
      </c>
      <c r="O155" s="133">
        <v>0</v>
      </c>
    </row>
    <row r="156" spans="2:15" ht="16.5" customHeight="1" thickBot="1">
      <c r="B156" s="197" t="s">
        <v>101</v>
      </c>
      <c r="C156" s="198"/>
      <c r="D156" s="198"/>
      <c r="E156" s="198"/>
      <c r="F156" s="198"/>
      <c r="G156" s="199"/>
      <c r="H156" s="132" t="s">
        <v>135</v>
      </c>
      <c r="I156" s="152">
        <v>3391</v>
      </c>
      <c r="J156" s="157">
        <f>J157</f>
        <v>0</v>
      </c>
      <c r="K156" s="157">
        <f t="shared" ref="K156:O156" si="43">K157</f>
        <v>11</v>
      </c>
      <c r="L156" s="157">
        <f>L157</f>
        <v>2.6</v>
      </c>
      <c r="M156" s="157">
        <f t="shared" si="43"/>
        <v>2</v>
      </c>
      <c r="N156" s="157">
        <f t="shared" si="43"/>
        <v>2</v>
      </c>
      <c r="O156" s="157">
        <f t="shared" si="43"/>
        <v>2</v>
      </c>
    </row>
    <row r="157" spans="2:15" ht="16.5" customHeight="1" thickBot="1">
      <c r="B157" s="197" t="s">
        <v>102</v>
      </c>
      <c r="C157" s="198"/>
      <c r="D157" s="198"/>
      <c r="E157" s="198"/>
      <c r="F157" s="198"/>
      <c r="G157" s="199"/>
      <c r="H157" s="132" t="s">
        <v>135</v>
      </c>
      <c r="I157" s="57">
        <v>339110</v>
      </c>
      <c r="J157" s="169">
        <v>0</v>
      </c>
      <c r="K157" s="169">
        <v>11</v>
      </c>
      <c r="L157" s="137">
        <v>2.6</v>
      </c>
      <c r="M157" s="133">
        <v>2</v>
      </c>
      <c r="N157" s="133">
        <v>2</v>
      </c>
      <c r="O157" s="133">
        <v>2</v>
      </c>
    </row>
    <row r="158" spans="2:15" ht="15.75">
      <c r="B158" s="83"/>
      <c r="C158" s="83"/>
      <c r="D158" s="83"/>
      <c r="E158" s="83"/>
      <c r="F158" s="83"/>
      <c r="G158" s="83"/>
      <c r="H158" s="84"/>
      <c r="I158" s="85"/>
      <c r="J158" s="86"/>
      <c r="K158" s="86"/>
      <c r="L158" s="87"/>
      <c r="M158" s="87"/>
      <c r="N158" s="87"/>
      <c r="O158" s="87"/>
    </row>
    <row r="159" spans="2:15" ht="16.5" thickBot="1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88"/>
    </row>
    <row r="160" spans="2:15" ht="16.5" thickBot="1">
      <c r="B160" s="211" t="s">
        <v>103</v>
      </c>
      <c r="C160" s="212"/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13"/>
    </row>
    <row r="161" spans="2:15" ht="16.5" customHeight="1" thickBot="1">
      <c r="B161" s="204" t="s">
        <v>12</v>
      </c>
      <c r="C161" s="205"/>
      <c r="D161" s="206" t="s">
        <v>6</v>
      </c>
      <c r="E161" s="214"/>
      <c r="F161" s="214"/>
      <c r="G161" s="207"/>
      <c r="H161" s="193" t="s">
        <v>104</v>
      </c>
      <c r="I161" s="193" t="s">
        <v>105</v>
      </c>
      <c r="J161" s="193" t="s">
        <v>106</v>
      </c>
      <c r="K161" s="89">
        <v>2021</v>
      </c>
      <c r="L161" s="193" t="s">
        <v>107</v>
      </c>
      <c r="M161" s="89">
        <v>2022</v>
      </c>
      <c r="N161" s="89">
        <v>2023</v>
      </c>
      <c r="O161" s="90">
        <v>2024</v>
      </c>
    </row>
    <row r="162" spans="2:15" ht="48" thickBot="1">
      <c r="B162" s="206"/>
      <c r="C162" s="207"/>
      <c r="D162" s="89" t="s">
        <v>108</v>
      </c>
      <c r="E162" s="91" t="s">
        <v>109</v>
      </c>
      <c r="F162" s="92" t="s">
        <v>17</v>
      </c>
      <c r="G162" s="91" t="s">
        <v>51</v>
      </c>
      <c r="H162" s="194"/>
      <c r="I162" s="194"/>
      <c r="J162" s="194"/>
      <c r="K162" s="89" t="s">
        <v>110</v>
      </c>
      <c r="L162" s="194"/>
      <c r="M162" s="93" t="s">
        <v>17</v>
      </c>
      <c r="N162" s="93" t="s">
        <v>18</v>
      </c>
      <c r="O162" s="93" t="s">
        <v>18</v>
      </c>
    </row>
    <row r="163" spans="2:15" ht="16.5" thickBot="1">
      <c r="B163" s="218">
        <v>1</v>
      </c>
      <c r="C163" s="219"/>
      <c r="D163" s="93">
        <v>2</v>
      </c>
      <c r="E163" s="93">
        <v>3</v>
      </c>
      <c r="F163" s="93">
        <v>4</v>
      </c>
      <c r="G163" s="93">
        <v>5</v>
      </c>
      <c r="H163" s="93">
        <v>6</v>
      </c>
      <c r="I163" s="93">
        <v>7</v>
      </c>
      <c r="J163" s="93">
        <v>8</v>
      </c>
      <c r="K163" s="93">
        <v>9</v>
      </c>
      <c r="L163" s="93" t="s">
        <v>111</v>
      </c>
      <c r="M163" s="93">
        <v>11</v>
      </c>
      <c r="N163" s="93">
        <v>12</v>
      </c>
      <c r="O163" s="93">
        <v>13</v>
      </c>
    </row>
    <row r="164" spans="2:15" ht="16.5" thickBot="1">
      <c r="B164" s="200"/>
      <c r="C164" s="201"/>
      <c r="D164" s="94"/>
      <c r="E164" s="94"/>
      <c r="F164" s="94"/>
      <c r="G164" s="94"/>
      <c r="H164" s="95"/>
      <c r="I164" s="95"/>
      <c r="J164" s="95"/>
      <c r="K164" s="95"/>
      <c r="L164" s="95"/>
      <c r="M164" s="95"/>
      <c r="N164" s="95"/>
      <c r="O164" s="95"/>
    </row>
    <row r="165" spans="2:15" ht="16.5" thickBot="1">
      <c r="B165" s="200"/>
      <c r="C165" s="201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</row>
    <row r="166" spans="2:15" ht="16.5" thickBot="1">
      <c r="B166" s="200"/>
      <c r="C166" s="201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</row>
    <row r="167" spans="2:15" ht="15.7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2:15" ht="15.75">
      <c r="B168" s="10"/>
      <c r="C168" s="10"/>
      <c r="D168" s="10"/>
      <c r="E168" s="96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2:15" ht="15.75" customHeight="1">
      <c r="B169" s="202" t="s">
        <v>112</v>
      </c>
      <c r="C169" s="202"/>
      <c r="D169" s="83"/>
      <c r="E169" s="83"/>
      <c r="F169" s="83"/>
      <c r="G169" s="203" t="s">
        <v>174</v>
      </c>
      <c r="H169" s="203"/>
      <c r="I169" s="203"/>
      <c r="J169" s="83"/>
      <c r="K169" s="203"/>
      <c r="L169" s="203"/>
      <c r="M169" s="203"/>
      <c r="N169" s="10"/>
      <c r="O169" s="10"/>
    </row>
    <row r="170" spans="2:15" ht="15.75">
      <c r="B170" s="86"/>
      <c r="C170" s="86"/>
      <c r="D170" s="83"/>
      <c r="E170" s="10"/>
      <c r="F170" s="10"/>
      <c r="G170" s="202" t="s">
        <v>113</v>
      </c>
      <c r="H170" s="202"/>
      <c r="I170" s="202"/>
      <c r="J170" s="83"/>
      <c r="K170" s="202" t="s">
        <v>114</v>
      </c>
      <c r="L170" s="202"/>
      <c r="M170" s="202"/>
      <c r="N170" s="10"/>
      <c r="O170" s="10"/>
    </row>
    <row r="171" spans="2:15" ht="15.75" customHeight="1">
      <c r="B171" s="195" t="s">
        <v>115</v>
      </c>
      <c r="C171" s="195"/>
      <c r="D171" s="195"/>
      <c r="E171" s="195"/>
      <c r="F171" s="10"/>
      <c r="G171" s="203"/>
      <c r="H171" s="203"/>
      <c r="I171" s="203"/>
      <c r="J171" s="83"/>
      <c r="K171" s="203"/>
      <c r="L171" s="203"/>
      <c r="M171" s="203"/>
      <c r="N171" s="10"/>
      <c r="O171" s="10"/>
    </row>
    <row r="172" spans="2:15" ht="15.75">
      <c r="B172" s="97"/>
      <c r="C172" s="97"/>
      <c r="D172" s="97"/>
      <c r="E172" s="97"/>
      <c r="F172" s="10"/>
      <c r="G172" s="202" t="s">
        <v>113</v>
      </c>
      <c r="H172" s="202"/>
      <c r="I172" s="202"/>
      <c r="J172" s="83"/>
      <c r="K172" s="202" t="s">
        <v>114</v>
      </c>
      <c r="L172" s="202"/>
      <c r="M172" s="202"/>
      <c r="N172" s="10"/>
      <c r="O172" s="10"/>
    </row>
    <row r="173" spans="2:15" ht="15.75" customHeight="1">
      <c r="B173" s="195" t="s">
        <v>116</v>
      </c>
      <c r="C173" s="195"/>
      <c r="D173" s="195"/>
      <c r="E173" s="195"/>
      <c r="F173" s="10"/>
      <c r="G173" s="196"/>
      <c r="H173" s="196"/>
      <c r="I173" s="196"/>
      <c r="J173" s="10"/>
      <c r="K173" s="196"/>
      <c r="L173" s="196"/>
      <c r="M173" s="196"/>
      <c r="N173" s="10"/>
      <c r="O173" s="10"/>
    </row>
    <row r="174" spans="2:15" ht="15.75">
      <c r="B174" s="97"/>
      <c r="C174" s="97"/>
      <c r="D174" s="97"/>
      <c r="E174" s="97"/>
      <c r="F174" s="10"/>
      <c r="G174" s="202" t="s">
        <v>113</v>
      </c>
      <c r="H174" s="202"/>
      <c r="I174" s="202"/>
      <c r="J174" s="83"/>
      <c r="K174" s="202" t="s">
        <v>114</v>
      </c>
      <c r="L174" s="202"/>
      <c r="M174" s="202"/>
      <c r="N174" s="10"/>
      <c r="O174" s="10"/>
    </row>
    <row r="175" spans="2:15" ht="15.75" customHeight="1">
      <c r="B175" s="195" t="s">
        <v>117</v>
      </c>
      <c r="C175" s="195"/>
      <c r="D175" s="195"/>
      <c r="E175" s="195"/>
      <c r="F175" s="10"/>
      <c r="G175" s="196"/>
      <c r="H175" s="196"/>
      <c r="I175" s="196"/>
      <c r="J175" s="10"/>
      <c r="K175" s="10"/>
      <c r="L175" s="10"/>
      <c r="M175" s="10"/>
      <c r="N175" s="10"/>
      <c r="O175" s="10"/>
    </row>
    <row r="176" spans="2:15" ht="15.75">
      <c r="B176" s="96"/>
      <c r="C176" s="96"/>
      <c r="D176" s="83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2:15" ht="15.75" customHeight="1">
      <c r="B177" s="215" t="s">
        <v>118</v>
      </c>
      <c r="C177" s="215"/>
      <c r="D177" s="215"/>
      <c r="E177" s="215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</sheetData>
  <mergeCells count="185">
    <mergeCell ref="B156:G156"/>
    <mergeCell ref="B95:G95"/>
    <mergeCell ref="B96:G96"/>
    <mergeCell ref="B97:G97"/>
    <mergeCell ref="B106:G106"/>
    <mergeCell ref="B107:G107"/>
    <mergeCell ref="B98:G98"/>
    <mergeCell ref="B99:G99"/>
    <mergeCell ref="B94:G94"/>
    <mergeCell ref="B153:G153"/>
    <mergeCell ref="B152:G152"/>
    <mergeCell ref="B151:G151"/>
    <mergeCell ref="B150:G150"/>
    <mergeCell ref="B149:G149"/>
    <mergeCell ref="B148:G148"/>
    <mergeCell ref="B136:G136"/>
    <mergeCell ref="B137:G137"/>
    <mergeCell ref="B100:G100"/>
    <mergeCell ref="B101:G101"/>
    <mergeCell ref="B104:G104"/>
    <mergeCell ref="B105:G105"/>
    <mergeCell ref="B103:G103"/>
    <mergeCell ref="B102:G102"/>
    <mergeCell ref="B115:G115"/>
    <mergeCell ref="B13:C13"/>
    <mergeCell ref="D13:N13"/>
    <mergeCell ref="K7:L7"/>
    <mergeCell ref="B8:C8"/>
    <mergeCell ref="E8:J8"/>
    <mergeCell ref="K8:L8"/>
    <mergeCell ref="B18:O18"/>
    <mergeCell ref="B20:G21"/>
    <mergeCell ref="B22:G22"/>
    <mergeCell ref="B14:C14"/>
    <mergeCell ref="D14:N14"/>
    <mergeCell ref="B15:C15"/>
    <mergeCell ref="D15:N15"/>
    <mergeCell ref="B16:C16"/>
    <mergeCell ref="D16:N16"/>
    <mergeCell ref="N2:O6"/>
    <mergeCell ref="B3:C3"/>
    <mergeCell ref="B6:F6"/>
    <mergeCell ref="K6:L6"/>
    <mergeCell ref="B7:C7"/>
    <mergeCell ref="E7:J7"/>
    <mergeCell ref="C9:N10"/>
    <mergeCell ref="B11:C11"/>
    <mergeCell ref="B12:C12"/>
    <mergeCell ref="D12:N12"/>
    <mergeCell ref="B33:E33"/>
    <mergeCell ref="B34:E34"/>
    <mergeCell ref="B35:E35"/>
    <mergeCell ref="B36:E36"/>
    <mergeCell ref="B23:G23"/>
    <mergeCell ref="B24:G24"/>
    <mergeCell ref="B25:G25"/>
    <mergeCell ref="B37:E37"/>
    <mergeCell ref="B38:E38"/>
    <mergeCell ref="B26:G26"/>
    <mergeCell ref="B27:G27"/>
    <mergeCell ref="B28:G28"/>
    <mergeCell ref="B30:E31"/>
    <mergeCell ref="B32:E32"/>
    <mergeCell ref="B48:D48"/>
    <mergeCell ref="B49:D49"/>
    <mergeCell ref="B50:D50"/>
    <mergeCell ref="B51:D51"/>
    <mergeCell ref="B52:D52"/>
    <mergeCell ref="B53:D53"/>
    <mergeCell ref="B39:E39"/>
    <mergeCell ref="B40:E41"/>
    <mergeCell ref="B42:E42"/>
    <mergeCell ref="B44:O44"/>
    <mergeCell ref="B46:D46"/>
    <mergeCell ref="B47:D47"/>
    <mergeCell ref="B63:C63"/>
    <mergeCell ref="B64:C64"/>
    <mergeCell ref="B66:O66"/>
    <mergeCell ref="B67:O67"/>
    <mergeCell ref="B68:C68"/>
    <mergeCell ref="D68:N68"/>
    <mergeCell ref="B54:D54"/>
    <mergeCell ref="B57:C57"/>
    <mergeCell ref="B58:C58"/>
    <mergeCell ref="B59:C59"/>
    <mergeCell ref="B60:C60"/>
    <mergeCell ref="B61:C61"/>
    <mergeCell ref="B73:D73"/>
    <mergeCell ref="E73:O73"/>
    <mergeCell ref="B74:D76"/>
    <mergeCell ref="B69:C69"/>
    <mergeCell ref="D69:N69"/>
    <mergeCell ref="B70:C70"/>
    <mergeCell ref="D70:N70"/>
    <mergeCell ref="B72:D72"/>
    <mergeCell ref="E72:O72"/>
    <mergeCell ref="E74:O76"/>
    <mergeCell ref="B77:D78"/>
    <mergeCell ref="E77:O78"/>
    <mergeCell ref="B80:O80"/>
    <mergeCell ref="B81:B82"/>
    <mergeCell ref="C81:C82"/>
    <mergeCell ref="D81:H82"/>
    <mergeCell ref="I81:I82"/>
    <mergeCell ref="B92:G92"/>
    <mergeCell ref="B93:G93"/>
    <mergeCell ref="D86:H86"/>
    <mergeCell ref="B88:O88"/>
    <mergeCell ref="B89:G91"/>
    <mergeCell ref="H89:I89"/>
    <mergeCell ref="H90:H91"/>
    <mergeCell ref="D83:H83"/>
    <mergeCell ref="B84:B85"/>
    <mergeCell ref="D84:H84"/>
    <mergeCell ref="D85:H85"/>
    <mergeCell ref="B116:G116"/>
    <mergeCell ref="B117:G117"/>
    <mergeCell ref="B108:G108"/>
    <mergeCell ref="B109:G109"/>
    <mergeCell ref="B110:G110"/>
    <mergeCell ref="B113:G113"/>
    <mergeCell ref="B121:G121"/>
    <mergeCell ref="B122:G122"/>
    <mergeCell ref="B125:G125"/>
    <mergeCell ref="B123:G123"/>
    <mergeCell ref="B124:G124"/>
    <mergeCell ref="B131:G131"/>
    <mergeCell ref="B130:G130"/>
    <mergeCell ref="B146:G146"/>
    <mergeCell ref="B147:G147"/>
    <mergeCell ref="B126:G126"/>
    <mergeCell ref="B127:G127"/>
    <mergeCell ref="B128:G128"/>
    <mergeCell ref="B129:G129"/>
    <mergeCell ref="B134:G134"/>
    <mergeCell ref="B135:G135"/>
    <mergeCell ref="B145:G145"/>
    <mergeCell ref="B177:E177"/>
    <mergeCell ref="B62:C62"/>
    <mergeCell ref="G172:I172"/>
    <mergeCell ref="K172:M172"/>
    <mergeCell ref="B173:E173"/>
    <mergeCell ref="G173:I173"/>
    <mergeCell ref="K173:M173"/>
    <mergeCell ref="G174:I174"/>
    <mergeCell ref="K174:M174"/>
    <mergeCell ref="K169:M169"/>
    <mergeCell ref="G170:I170"/>
    <mergeCell ref="K170:M170"/>
    <mergeCell ref="B171:E171"/>
    <mergeCell ref="G171:I171"/>
    <mergeCell ref="K171:M171"/>
    <mergeCell ref="B163:C163"/>
    <mergeCell ref="B164:C164"/>
    <mergeCell ref="B165:C165"/>
    <mergeCell ref="B120:G120"/>
    <mergeCell ref="B118:G118"/>
    <mergeCell ref="B119:G119"/>
    <mergeCell ref="B111:G111"/>
    <mergeCell ref="B112:G112"/>
    <mergeCell ref="B114:G114"/>
    <mergeCell ref="J161:J162"/>
    <mergeCell ref="L161:L162"/>
    <mergeCell ref="B175:E175"/>
    <mergeCell ref="G175:I175"/>
    <mergeCell ref="B132:G132"/>
    <mergeCell ref="B133:G133"/>
    <mergeCell ref="B138:G138"/>
    <mergeCell ref="B139:G139"/>
    <mergeCell ref="B142:G142"/>
    <mergeCell ref="B166:C166"/>
    <mergeCell ref="B169:C169"/>
    <mergeCell ref="G169:I169"/>
    <mergeCell ref="B161:C162"/>
    <mergeCell ref="H161:H162"/>
    <mergeCell ref="I161:I162"/>
    <mergeCell ref="B144:G144"/>
    <mergeCell ref="B143:G143"/>
    <mergeCell ref="B160:O160"/>
    <mergeCell ref="B155:G155"/>
    <mergeCell ref="B154:G154"/>
    <mergeCell ref="B140:G140"/>
    <mergeCell ref="B141:G141"/>
    <mergeCell ref="D161:G161"/>
    <mergeCell ref="B157:G157"/>
  </mergeCells>
  <pageMargins left="0.7" right="0.7" top="0.75" bottom="0.75" header="0.3" footer="0.3"/>
  <pageSetup paperSize="9" scale="57" orientation="portrait" verticalDpi="0" r:id="rId1"/>
  <rowBreaks count="2" manualBreakCount="2">
    <brk id="64" max="14" man="1"/>
    <brk id="13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Gradinita</cp:lastModifiedBy>
  <cp:lastPrinted>2021-09-28T07:32:21Z</cp:lastPrinted>
  <dcterms:created xsi:type="dcterms:W3CDTF">2021-09-07T13:35:10Z</dcterms:created>
  <dcterms:modified xsi:type="dcterms:W3CDTF">2022-07-11T07:45:50Z</dcterms:modified>
</cp:coreProperties>
</file>