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00201" sheetId="2" r:id="rId1"/>
    <sheet name="00448" sheetId="4" r:id="rId2"/>
    <sheet name="00492" sheetId="5" r:id="rId3"/>
  </sheets>
  <calcPr calcId="145621"/>
</workbook>
</file>

<file path=xl/calcChain.xml><?xml version="1.0" encoding="utf-8"?>
<calcChain xmlns="http://schemas.openxmlformats.org/spreadsheetml/2006/main">
  <c r="R26" i="5" l="1"/>
  <c r="R39" i="5" s="1"/>
  <c r="H39" i="5" s="1"/>
  <c r="H38" i="5" s="1"/>
  <c r="Q26" i="5"/>
  <c r="P26" i="5"/>
  <c r="O26" i="5"/>
  <c r="N26" i="5"/>
  <c r="N39" i="5" s="1"/>
  <c r="D39" i="5" s="1"/>
  <c r="D38" i="5" s="1"/>
  <c r="M26" i="5"/>
  <c r="L26" i="5"/>
  <c r="R9" i="5"/>
  <c r="Q9" i="5"/>
  <c r="P9" i="5"/>
  <c r="O9" i="5"/>
  <c r="N9" i="5"/>
  <c r="M9" i="5"/>
  <c r="L9" i="5"/>
  <c r="R4" i="5"/>
  <c r="Q4" i="5"/>
  <c r="P4" i="5"/>
  <c r="O4" i="5"/>
  <c r="N4" i="5"/>
  <c r="M4" i="5"/>
  <c r="L4" i="5"/>
  <c r="L39" i="5" l="1"/>
  <c r="B39" i="5" s="1"/>
  <c r="B38" i="5" s="1"/>
  <c r="P39" i="5"/>
  <c r="F39" i="5" s="1"/>
  <c r="F38" i="5" s="1"/>
  <c r="M39" i="5"/>
  <c r="C39" i="5" s="1"/>
  <c r="C38" i="5" s="1"/>
  <c r="Q39" i="5"/>
  <c r="G39" i="5" s="1"/>
  <c r="G38" i="5" s="1"/>
  <c r="O39" i="5"/>
  <c r="E39" i="5" s="1"/>
  <c r="E38" i="5" s="1"/>
  <c r="N9" i="2" l="1"/>
  <c r="N26" i="2"/>
  <c r="M4" i="2"/>
  <c r="N4" i="2"/>
  <c r="O4" i="2"/>
  <c r="P4" i="2"/>
  <c r="Q4" i="2"/>
  <c r="R4" i="2"/>
  <c r="L4" i="2"/>
  <c r="M26" i="2"/>
  <c r="O26" i="2"/>
  <c r="P26" i="2"/>
  <c r="Q26" i="2"/>
  <c r="R26" i="2"/>
  <c r="L26" i="2"/>
  <c r="Q9" i="2"/>
  <c r="R9" i="2"/>
  <c r="Q39" i="2" l="1"/>
  <c r="R39" i="2"/>
  <c r="H39" i="2" l="1"/>
  <c r="H38" i="2" s="1"/>
  <c r="G39" i="2"/>
  <c r="G38" i="2" s="1"/>
  <c r="Q4" i="4"/>
  <c r="R4" i="4"/>
  <c r="Q9" i="4"/>
  <c r="R9" i="4"/>
  <c r="Q26" i="4"/>
  <c r="R26" i="4"/>
  <c r="Q38" i="4" l="1"/>
  <c r="G38" i="4" s="1"/>
  <c r="G37" i="4" s="1"/>
  <c r="R38" i="4"/>
  <c r="H38" i="4" s="1"/>
  <c r="H37" i="4" s="1"/>
  <c r="M9" i="2"/>
  <c r="O9" i="2"/>
  <c r="P9" i="2"/>
  <c r="L9" i="2"/>
  <c r="M26" i="4"/>
  <c r="N26" i="4"/>
  <c r="O26" i="4"/>
  <c r="P26" i="4"/>
  <c r="L26" i="4"/>
  <c r="P9" i="4"/>
  <c r="O9" i="4"/>
  <c r="N9" i="4"/>
  <c r="M9" i="4"/>
  <c r="L9" i="4"/>
  <c r="P4" i="4"/>
  <c r="O4" i="4"/>
  <c r="N4" i="4"/>
  <c r="M4" i="4"/>
  <c r="L4" i="4"/>
  <c r="L39" i="2" l="1"/>
  <c r="B39" i="2" s="1"/>
  <c r="B38" i="2" s="1"/>
  <c r="N39" i="2"/>
  <c r="D39" i="2" s="1"/>
  <c r="D38" i="2" s="1"/>
  <c r="P39" i="2"/>
  <c r="O39" i="2"/>
  <c r="M39" i="2"/>
  <c r="C39" i="2" s="1"/>
  <c r="C38" i="2" s="1"/>
  <c r="M38" i="4"/>
  <c r="C38" i="4" s="1"/>
  <c r="C37" i="4" s="1"/>
  <c r="O38" i="4"/>
  <c r="E38" i="4" s="1"/>
  <c r="E37" i="4" s="1"/>
  <c r="L38" i="4"/>
  <c r="B38" i="4" s="1"/>
  <c r="B37" i="4" s="1"/>
  <c r="N38" i="4"/>
  <c r="D38" i="4" s="1"/>
  <c r="D37" i="4" s="1"/>
  <c r="P38" i="4"/>
  <c r="F38" i="4" s="1"/>
  <c r="F37" i="4" s="1"/>
  <c r="E39" i="2" l="1"/>
  <c r="E38" i="2" s="1"/>
  <c r="F39" i="2"/>
  <c r="F38" i="2" s="1"/>
</calcChain>
</file>

<file path=xl/sharedStrings.xml><?xml version="1.0" encoding="utf-8"?>
<sst xmlns="http://schemas.openxmlformats.org/spreadsheetml/2006/main" count="207" uniqueCount="53">
  <si>
    <t>Aprobat:</t>
  </si>
  <si>
    <t xml:space="preserve">     _________________</t>
  </si>
  <si>
    <t>Autoritatea bugetară</t>
  </si>
  <si>
    <t>Instituţia bugetară</t>
  </si>
  <si>
    <t>Grupa principală, grupa şi subgrupa funcţiei</t>
  </si>
  <si>
    <t>Program</t>
  </si>
  <si>
    <t>Subprogram</t>
  </si>
  <si>
    <t xml:space="preserve">I. Informaţie generală  </t>
  </si>
  <si>
    <t>Scop </t>
  </si>
  <si>
    <t>Obiective</t>
  </si>
  <si>
    <t xml:space="preserve">Descriere narativa </t>
  </si>
  <si>
    <t xml:space="preserve">II. Indicatorii de performanţă </t>
  </si>
  <si>
    <t>Categoria</t>
  </si>
  <si>
    <t xml:space="preserve">Cod </t>
  </si>
  <si>
    <t>Denumirea</t>
  </si>
  <si>
    <t>Unitatea de măsură</t>
  </si>
  <si>
    <t>Executat</t>
  </si>
  <si>
    <t>Aprobat</t>
  </si>
  <si>
    <t>Proiect</t>
  </si>
  <si>
    <t>Estimat</t>
  </si>
  <si>
    <t>De rezultat</t>
  </si>
  <si>
    <t>1.</t>
  </si>
  <si>
    <t>.....</t>
  </si>
  <si>
    <t>n</t>
  </si>
  <si>
    <t>De produs</t>
  </si>
  <si>
    <t>De eficienţă</t>
  </si>
  <si>
    <t>....</t>
  </si>
  <si>
    <t>III.Venituri, mii lei</t>
  </si>
  <si>
    <t xml:space="preserve">     (Conducătorul autorității bugetare  (Org1))  </t>
  </si>
  <si>
    <t>COD ECO K 6</t>
  </si>
  <si>
    <t>mii lei</t>
  </si>
  <si>
    <t>220000 inclusiv:</t>
  </si>
  <si>
    <t>300000 inclusiv:</t>
  </si>
  <si>
    <t xml:space="preserve">Total </t>
  </si>
  <si>
    <r>
      <t>IV. Cheltuieli</t>
    </r>
    <r>
      <rPr>
        <b/>
        <sz val="12"/>
        <color theme="1"/>
        <rFont val="Times New Roman"/>
        <family val="1"/>
        <charset val="204"/>
      </rPr>
      <t xml:space="preserve">, mii lei </t>
    </r>
  </si>
  <si>
    <t>***Informaţia se prezintă pe fiecare tip de instituţie separat.</t>
  </si>
  <si>
    <t>Conducătorul instituţiei</t>
  </si>
  <si>
    <t>Contabil şef</t>
  </si>
  <si>
    <t>0921</t>
  </si>
  <si>
    <t>04</t>
  </si>
  <si>
    <t>Invatamint gimnazial</t>
  </si>
  <si>
    <t xml:space="preserve">Invatamint </t>
  </si>
  <si>
    <t>Gimnaziul "Viorel Ciobanu"s.Suri</t>
  </si>
  <si>
    <t>Consiliul Raianal Drochia</t>
  </si>
  <si>
    <t>210000 inclusiv:</t>
  </si>
  <si>
    <t>Program pe anul  2019</t>
  </si>
  <si>
    <t>Precizat 01.11.2019</t>
  </si>
  <si>
    <t>Executat 31.10.2019</t>
  </si>
  <si>
    <t>Efectiv 9 luni</t>
  </si>
  <si>
    <t>Executat 31.10.19</t>
  </si>
  <si>
    <t>00448</t>
  </si>
  <si>
    <t>00492</t>
  </si>
  <si>
    <t>00201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</si>
</sst>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/>
    <xf numFmtId="0" fontId="4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2" fillId="0" borderId="2" xfId="0" applyFont="1" applyBorder="1"/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/>
    <xf numFmtId="0" fontId="2" fillId="0" borderId="2" xfId="0" applyFont="1" applyFill="1" applyBorder="1" applyAlignment="1"/>
    <xf numFmtId="0" fontId="3" fillId="0" borderId="2" xfId="0" applyFont="1" applyBorder="1" applyAlignment="1">
      <alignment horizontal="center"/>
    </xf>
    <xf numFmtId="0" fontId="2" fillId="0" borderId="0" xfId="0" applyFont="1" applyBorder="1"/>
    <xf numFmtId="0" fontId="9" fillId="0" borderId="0" xfId="0" applyFont="1"/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Alignment="1"/>
    <xf numFmtId="0" fontId="0" fillId="0" borderId="1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vertical="top" wrapText="1"/>
    </xf>
    <xf numFmtId="0" fontId="10" fillId="0" borderId="0" xfId="0" applyFont="1"/>
    <xf numFmtId="0" fontId="3" fillId="0" borderId="2" xfId="0" applyFont="1" applyFill="1" applyBorder="1" applyAlignme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/>
    <xf numFmtId="0" fontId="5" fillId="2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3" borderId="2" xfId="0" applyFill="1" applyBorder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1" fillId="3" borderId="0" xfId="0" applyFont="1" applyFill="1"/>
    <xf numFmtId="0" fontId="2" fillId="3" borderId="2" xfId="0" applyFont="1" applyFill="1" applyBorder="1"/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49" fontId="5" fillId="0" borderId="0" xfId="0" applyNumberFormat="1" applyFont="1"/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2" borderId="2" xfId="0" applyFont="1" applyFill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0" fillId="0" borderId="0" xfId="0" applyAlignment="1">
      <alignment horizontal="left"/>
    </xf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24" workbookViewId="0">
      <selection activeCell="P29" sqref="P29"/>
    </sheetView>
  </sheetViews>
  <sheetFormatPr defaultRowHeight="15" x14ac:dyDescent="0.25"/>
  <cols>
    <col min="1" max="1" width="9.7109375" customWidth="1"/>
    <col min="2" max="2" width="9.42578125" customWidth="1"/>
    <col min="3" max="3" width="11.28515625" customWidth="1"/>
    <col min="4" max="4" width="10.140625" customWidth="1"/>
    <col min="5" max="5" width="7.42578125" customWidth="1"/>
    <col min="12" max="12" width="11.5703125" customWidth="1"/>
    <col min="13" max="13" width="11.7109375" customWidth="1"/>
    <col min="14" max="14" width="12.28515625" customWidth="1"/>
    <col min="15" max="15" width="11.28515625" customWidth="1"/>
    <col min="16" max="16" width="12.5703125" customWidth="1"/>
  </cols>
  <sheetData>
    <row r="1" spans="1:18" ht="15.75" x14ac:dyDescent="0.25">
      <c r="A1" s="9"/>
      <c r="B1" s="9"/>
      <c r="C1" s="9"/>
      <c r="D1" s="9"/>
      <c r="E1" s="9"/>
      <c r="F1" s="9"/>
      <c r="G1" s="86" t="s">
        <v>0</v>
      </c>
      <c r="H1" s="86"/>
      <c r="I1" s="9"/>
      <c r="J1" s="9"/>
      <c r="K1" s="22" t="s">
        <v>34</v>
      </c>
      <c r="L1" s="23"/>
      <c r="M1" s="9"/>
      <c r="N1" s="9"/>
      <c r="O1" s="9"/>
      <c r="P1" s="9"/>
    </row>
    <row r="2" spans="1:18" ht="15" customHeight="1" x14ac:dyDescent="0.25">
      <c r="A2" s="9"/>
      <c r="B2" s="9"/>
      <c r="C2" s="9"/>
      <c r="D2" s="9"/>
      <c r="E2" s="9"/>
      <c r="F2" s="68" t="s">
        <v>28</v>
      </c>
      <c r="G2" s="68"/>
      <c r="H2" s="68"/>
      <c r="I2" s="68"/>
      <c r="J2" s="9"/>
      <c r="K2" s="67" t="s">
        <v>29</v>
      </c>
      <c r="L2" s="56">
        <v>2019</v>
      </c>
      <c r="M2" s="56">
        <v>2019</v>
      </c>
      <c r="N2" s="56">
        <v>2019</v>
      </c>
      <c r="O2" s="56">
        <v>2019</v>
      </c>
      <c r="P2" s="46">
        <v>2020</v>
      </c>
      <c r="Q2" s="44">
        <v>2021</v>
      </c>
      <c r="R2" s="44">
        <v>2022</v>
      </c>
    </row>
    <row r="3" spans="1:18" ht="27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67"/>
      <c r="L3" s="25" t="s">
        <v>17</v>
      </c>
      <c r="M3" s="25" t="s">
        <v>46</v>
      </c>
      <c r="N3" s="25" t="s">
        <v>47</v>
      </c>
      <c r="O3" s="25" t="s">
        <v>48</v>
      </c>
      <c r="P3" s="50" t="s">
        <v>18</v>
      </c>
      <c r="Q3" s="39" t="s">
        <v>19</v>
      </c>
      <c r="R3" s="39" t="s">
        <v>19</v>
      </c>
    </row>
    <row r="4" spans="1:18" ht="28.5" x14ac:dyDescent="0.25">
      <c r="A4" s="9"/>
      <c r="B4" s="9"/>
      <c r="C4" s="9"/>
      <c r="D4" s="9"/>
      <c r="E4" s="9"/>
      <c r="F4" s="9"/>
      <c r="G4" s="9" t="s">
        <v>1</v>
      </c>
      <c r="H4" s="66" t="s">
        <v>52</v>
      </c>
      <c r="I4" s="9"/>
      <c r="J4" s="9"/>
      <c r="K4" s="34" t="s">
        <v>44</v>
      </c>
      <c r="L4" s="24">
        <f>L5+L6+L7+L8</f>
        <v>2705.4</v>
      </c>
      <c r="M4" s="58">
        <f t="shared" ref="M4:R4" si="0">M5+M6+M7+M8</f>
        <v>3079.8</v>
      </c>
      <c r="N4" s="58">
        <f t="shared" si="0"/>
        <v>2692.6</v>
      </c>
      <c r="O4" s="58">
        <f t="shared" si="0"/>
        <v>2412.5</v>
      </c>
      <c r="P4" s="58">
        <f t="shared" si="0"/>
        <v>3564.6000000000004</v>
      </c>
      <c r="Q4" s="58">
        <f t="shared" si="0"/>
        <v>3875.9000000000005</v>
      </c>
      <c r="R4" s="58">
        <f t="shared" si="0"/>
        <v>4098.6000000000004</v>
      </c>
    </row>
    <row r="5" spans="1:18" x14ac:dyDescent="0.25">
      <c r="A5" s="9"/>
      <c r="B5" s="9"/>
      <c r="C5" s="1"/>
      <c r="D5" s="28" t="s">
        <v>45</v>
      </c>
      <c r="E5" s="1"/>
      <c r="F5" s="9"/>
      <c r="G5" s="9"/>
      <c r="H5" s="9"/>
      <c r="I5" s="9"/>
      <c r="J5" s="9"/>
      <c r="K5" s="20">
        <v>211180</v>
      </c>
      <c r="L5" s="16">
        <v>2147.8000000000002</v>
      </c>
      <c r="M5" s="18">
        <v>2437.9</v>
      </c>
      <c r="N5" s="18">
        <v>2108.6</v>
      </c>
      <c r="O5" s="18">
        <v>1888.4</v>
      </c>
      <c r="P5" s="53">
        <v>2795.8</v>
      </c>
      <c r="Q5" s="61">
        <v>3039.9</v>
      </c>
      <c r="R5" s="61">
        <v>3214.6</v>
      </c>
    </row>
    <row r="6" spans="1:18" x14ac:dyDescent="0.25">
      <c r="A6" s="9"/>
      <c r="B6" s="9"/>
      <c r="C6" s="9"/>
      <c r="D6" s="9"/>
      <c r="E6" s="9"/>
      <c r="F6" s="9"/>
      <c r="G6" s="9"/>
      <c r="H6" s="33" t="s">
        <v>30</v>
      </c>
      <c r="I6" s="9"/>
      <c r="J6" s="9"/>
      <c r="K6" s="20">
        <v>212100</v>
      </c>
      <c r="L6" s="16">
        <v>460.9</v>
      </c>
      <c r="M6" s="18">
        <v>527.6</v>
      </c>
      <c r="N6" s="18">
        <v>485</v>
      </c>
      <c r="O6" s="18">
        <v>434.3</v>
      </c>
      <c r="P6" s="53">
        <v>643</v>
      </c>
      <c r="Q6" s="61">
        <v>699.2</v>
      </c>
      <c r="R6" s="61">
        <v>739.4</v>
      </c>
    </row>
    <row r="7" spans="1:18" x14ac:dyDescent="0.25">
      <c r="A7" s="4" t="s">
        <v>2</v>
      </c>
      <c r="B7" s="5"/>
      <c r="C7" s="69" t="s">
        <v>43</v>
      </c>
      <c r="D7" s="69"/>
      <c r="E7" s="69"/>
      <c r="F7" s="69"/>
      <c r="G7" s="69"/>
      <c r="H7" s="35">
        <v>1313</v>
      </c>
      <c r="I7" s="9"/>
      <c r="J7" s="9"/>
      <c r="K7" s="20">
        <v>212210</v>
      </c>
      <c r="L7" s="16">
        <v>96.7</v>
      </c>
      <c r="M7" s="18">
        <v>109.8</v>
      </c>
      <c r="N7" s="18">
        <v>94.9</v>
      </c>
      <c r="O7" s="18">
        <v>85.7</v>
      </c>
      <c r="P7" s="53">
        <v>125.8</v>
      </c>
      <c r="Q7" s="61">
        <v>136.80000000000001</v>
      </c>
      <c r="R7" s="61">
        <v>144.6</v>
      </c>
    </row>
    <row r="8" spans="1:18" x14ac:dyDescent="0.25">
      <c r="A8" s="4" t="s">
        <v>3</v>
      </c>
      <c r="B8" s="5"/>
      <c r="C8" s="69" t="s">
        <v>42</v>
      </c>
      <c r="D8" s="69"/>
      <c r="E8" s="69"/>
      <c r="F8" s="69"/>
      <c r="G8" s="69"/>
      <c r="H8" s="6">
        <v>13395</v>
      </c>
      <c r="I8" s="9"/>
      <c r="J8" s="9"/>
      <c r="K8" s="20">
        <v>211320</v>
      </c>
      <c r="L8" s="16"/>
      <c r="M8" s="18">
        <v>4.5</v>
      </c>
      <c r="N8" s="18">
        <v>4.0999999999999996</v>
      </c>
      <c r="O8" s="18">
        <v>4.0999999999999996</v>
      </c>
      <c r="P8" s="53"/>
      <c r="Q8" s="61"/>
      <c r="R8" s="61"/>
    </row>
    <row r="9" spans="1:18" ht="15" customHeight="1" x14ac:dyDescent="0.25">
      <c r="A9" s="71" t="s">
        <v>4</v>
      </c>
      <c r="B9" s="71"/>
      <c r="C9" s="69" t="s">
        <v>40</v>
      </c>
      <c r="D9" s="69"/>
      <c r="E9" s="69"/>
      <c r="F9" s="69"/>
      <c r="G9" s="69"/>
      <c r="H9" s="73" t="s">
        <v>38</v>
      </c>
      <c r="I9" s="9"/>
      <c r="J9" s="9"/>
      <c r="K9" s="88" t="s">
        <v>31</v>
      </c>
      <c r="L9" s="90">
        <f>L11+L12+L13+L14+L15+L16+L17+L18+L19+L20+L21+L22+L23</f>
        <v>340.5</v>
      </c>
      <c r="M9" s="92">
        <f>M11+M12+M13+M14+M15+M16+M17+M18+M19+M20+M21+M22+M23</f>
        <v>342.5</v>
      </c>
      <c r="N9" s="92">
        <f>N11+N12+N13+N14+N15+N16+N17+N18+N19+N20+N21+N22+N23</f>
        <v>178.10000000000002</v>
      </c>
      <c r="O9" s="92">
        <f>O11+O12+O13+O14+O15+O16+O17+O18+O19+O20+O21+O22+O23</f>
        <v>170.99999999999997</v>
      </c>
      <c r="P9" s="95">
        <f t="shared" ref="P9" si="1">P11+P12+P13+P14+P15+P16+P17+P18+P19+P20+P21+P22+P23</f>
        <v>269.3</v>
      </c>
      <c r="Q9" s="95">
        <f t="shared" ref="Q9:R9" si="2">Q11+Q12+Q13+Q14+Q15+Q16+Q17+Q18+Q19+Q20+Q21+Q22+Q23</f>
        <v>276.7</v>
      </c>
      <c r="R9" s="95">
        <f t="shared" si="2"/>
        <v>283.7</v>
      </c>
    </row>
    <row r="10" spans="1:18" ht="22.5" customHeight="1" x14ac:dyDescent="0.25">
      <c r="A10" s="71"/>
      <c r="B10" s="71"/>
      <c r="C10" s="69"/>
      <c r="D10" s="69"/>
      <c r="E10" s="69"/>
      <c r="F10" s="69"/>
      <c r="G10" s="69"/>
      <c r="H10" s="74"/>
      <c r="I10" s="9"/>
      <c r="J10" s="9"/>
      <c r="K10" s="89"/>
      <c r="L10" s="91"/>
      <c r="M10" s="93"/>
      <c r="N10" s="93"/>
      <c r="O10" s="93"/>
      <c r="P10" s="96"/>
      <c r="Q10" s="96"/>
      <c r="R10" s="96"/>
    </row>
    <row r="11" spans="1:18" x14ac:dyDescent="0.25">
      <c r="A11" s="72" t="s">
        <v>5</v>
      </c>
      <c r="B11" s="72"/>
      <c r="C11" s="69" t="s">
        <v>41</v>
      </c>
      <c r="D11" s="69"/>
      <c r="E11" s="69"/>
      <c r="F11" s="69"/>
      <c r="G11" s="69"/>
      <c r="H11" s="6">
        <v>88</v>
      </c>
      <c r="I11" s="9"/>
      <c r="J11" s="9"/>
      <c r="K11" s="18">
        <v>222110</v>
      </c>
      <c r="L11" s="18">
        <v>40</v>
      </c>
      <c r="M11" s="18">
        <v>40</v>
      </c>
      <c r="N11" s="18">
        <v>32</v>
      </c>
      <c r="O11" s="18">
        <v>27.2</v>
      </c>
      <c r="P11" s="53">
        <v>40</v>
      </c>
      <c r="Q11" s="52">
        <v>41</v>
      </c>
      <c r="R11" s="52">
        <v>42</v>
      </c>
    </row>
    <row r="12" spans="1:18" x14ac:dyDescent="0.25">
      <c r="A12" s="79" t="s">
        <v>6</v>
      </c>
      <c r="B12" s="80"/>
      <c r="C12" s="69" t="s">
        <v>40</v>
      </c>
      <c r="D12" s="69"/>
      <c r="E12" s="69"/>
      <c r="F12" s="69"/>
      <c r="G12" s="69"/>
      <c r="H12" s="37" t="s">
        <v>39</v>
      </c>
      <c r="I12" s="9"/>
      <c r="J12" s="9"/>
      <c r="K12" s="18">
        <v>222120</v>
      </c>
      <c r="L12" s="18">
        <v>200</v>
      </c>
      <c r="M12" s="18">
        <v>200</v>
      </c>
      <c r="N12" s="18">
        <v>86.7</v>
      </c>
      <c r="O12" s="18">
        <v>97.2</v>
      </c>
      <c r="P12" s="53">
        <v>150</v>
      </c>
      <c r="Q12" s="52">
        <v>155</v>
      </c>
      <c r="R12" s="52">
        <v>160</v>
      </c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18">
        <v>222140</v>
      </c>
      <c r="L13" s="18"/>
      <c r="M13" s="18"/>
      <c r="N13" s="18"/>
      <c r="O13" s="18"/>
      <c r="P13" s="53"/>
      <c r="Q13" s="52"/>
      <c r="R13" s="52"/>
    </row>
    <row r="14" spans="1:18" x14ac:dyDescent="0.25">
      <c r="A14" s="8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18">
        <v>222190</v>
      </c>
      <c r="L14" s="18">
        <v>9</v>
      </c>
      <c r="M14" s="18">
        <v>9</v>
      </c>
      <c r="N14" s="18">
        <v>8.1999999999999993</v>
      </c>
      <c r="O14" s="18">
        <v>0</v>
      </c>
      <c r="P14" s="53">
        <v>9</v>
      </c>
      <c r="Q14" s="52">
        <v>9</v>
      </c>
      <c r="R14" s="52">
        <v>9</v>
      </c>
    </row>
    <row r="15" spans="1:18" x14ac:dyDescent="0.25">
      <c r="A15" s="7" t="s">
        <v>8</v>
      </c>
      <c r="B15" s="69"/>
      <c r="C15" s="69"/>
      <c r="D15" s="69"/>
      <c r="E15" s="69"/>
      <c r="F15" s="69"/>
      <c r="G15" s="69"/>
      <c r="H15" s="69"/>
      <c r="I15" s="69"/>
      <c r="J15" s="9"/>
      <c r="K15" s="18">
        <v>222210</v>
      </c>
      <c r="L15" s="18">
        <v>8</v>
      </c>
      <c r="M15" s="18">
        <v>9.4</v>
      </c>
      <c r="N15" s="18">
        <v>8.8000000000000007</v>
      </c>
      <c r="O15" s="18">
        <v>8.1999999999999993</v>
      </c>
      <c r="P15" s="53">
        <v>8.6999999999999993</v>
      </c>
      <c r="Q15" s="52">
        <v>8.6999999999999993</v>
      </c>
      <c r="R15" s="52">
        <v>8.6999999999999993</v>
      </c>
    </row>
    <row r="16" spans="1:18" x14ac:dyDescent="0.25">
      <c r="A16" s="7" t="s">
        <v>9</v>
      </c>
      <c r="B16" s="69"/>
      <c r="C16" s="69"/>
      <c r="D16" s="69"/>
      <c r="E16" s="69"/>
      <c r="F16" s="69"/>
      <c r="G16" s="69"/>
      <c r="H16" s="69"/>
      <c r="I16" s="69"/>
      <c r="J16" s="9"/>
      <c r="K16" s="18">
        <v>222220</v>
      </c>
      <c r="L16" s="18">
        <v>3.5</v>
      </c>
      <c r="M16" s="18">
        <v>3.5</v>
      </c>
      <c r="N16" s="18">
        <v>1.7</v>
      </c>
      <c r="O16" s="18">
        <v>1.7</v>
      </c>
      <c r="P16" s="53">
        <v>3</v>
      </c>
      <c r="Q16" s="52">
        <v>3</v>
      </c>
      <c r="R16" s="52">
        <v>3</v>
      </c>
    </row>
    <row r="17" spans="1:18" ht="26.25" x14ac:dyDescent="0.25">
      <c r="A17" s="7" t="s">
        <v>10</v>
      </c>
      <c r="B17" s="69"/>
      <c r="C17" s="69"/>
      <c r="D17" s="69"/>
      <c r="E17" s="69"/>
      <c r="F17" s="69"/>
      <c r="G17" s="69"/>
      <c r="H17" s="69"/>
      <c r="I17" s="69"/>
      <c r="J17" s="9"/>
      <c r="K17" s="18">
        <v>222400</v>
      </c>
      <c r="L17" s="18">
        <v>3</v>
      </c>
      <c r="M17" s="18">
        <v>5</v>
      </c>
      <c r="N17" s="18">
        <v>4.8</v>
      </c>
      <c r="O17" s="18">
        <v>4.8</v>
      </c>
      <c r="P17" s="53">
        <v>5</v>
      </c>
      <c r="Q17" s="52">
        <v>5</v>
      </c>
      <c r="R17" s="52">
        <v>5</v>
      </c>
    </row>
    <row r="18" spans="1:18" x14ac:dyDescent="0.25">
      <c r="A18" s="10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18">
        <v>222500</v>
      </c>
      <c r="L18" s="18">
        <v>2</v>
      </c>
      <c r="M18" s="18">
        <v>2</v>
      </c>
      <c r="N18" s="18">
        <v>1.4</v>
      </c>
      <c r="O18" s="18">
        <v>1.4</v>
      </c>
      <c r="P18" s="53">
        <v>2</v>
      </c>
      <c r="Q18" s="52">
        <v>2</v>
      </c>
      <c r="R18" s="52">
        <v>2</v>
      </c>
    </row>
    <row r="19" spans="1:18" ht="15" customHeight="1" x14ac:dyDescent="0.25">
      <c r="A19" s="87" t="s">
        <v>12</v>
      </c>
      <c r="B19" s="70" t="s">
        <v>13</v>
      </c>
      <c r="C19" s="82" t="s">
        <v>14</v>
      </c>
      <c r="D19" s="83"/>
      <c r="E19" s="81" t="s">
        <v>15</v>
      </c>
      <c r="F19" s="12">
        <v>2016</v>
      </c>
      <c r="G19" s="12">
        <v>2017</v>
      </c>
      <c r="H19" s="12">
        <v>2018</v>
      </c>
      <c r="I19" s="12">
        <v>2019</v>
      </c>
      <c r="J19" s="12">
        <v>2020</v>
      </c>
      <c r="K19" s="18">
        <v>222600</v>
      </c>
      <c r="L19" s="18">
        <v>10</v>
      </c>
      <c r="M19" s="18">
        <v>10</v>
      </c>
      <c r="N19" s="18">
        <v>5</v>
      </c>
      <c r="O19" s="18">
        <v>4.7</v>
      </c>
      <c r="P19" s="53">
        <v>8</v>
      </c>
      <c r="Q19" s="52">
        <v>10</v>
      </c>
      <c r="R19" s="52">
        <v>10</v>
      </c>
    </row>
    <row r="20" spans="1:18" ht="23.25" customHeight="1" x14ac:dyDescent="0.25">
      <c r="A20" s="87"/>
      <c r="B20" s="70"/>
      <c r="C20" s="84"/>
      <c r="D20" s="85"/>
      <c r="E20" s="81"/>
      <c r="F20" s="12" t="s">
        <v>16</v>
      </c>
      <c r="G20" s="12" t="s">
        <v>17</v>
      </c>
      <c r="H20" s="12" t="s">
        <v>18</v>
      </c>
      <c r="I20" s="12" t="s">
        <v>19</v>
      </c>
      <c r="J20" s="12" t="s">
        <v>19</v>
      </c>
      <c r="K20" s="18">
        <v>222710</v>
      </c>
      <c r="L20" s="18">
        <v>8</v>
      </c>
      <c r="M20" s="18">
        <v>8</v>
      </c>
      <c r="N20" s="18">
        <v>3.8</v>
      </c>
      <c r="O20" s="18">
        <v>3.7</v>
      </c>
      <c r="P20" s="53">
        <v>6</v>
      </c>
      <c r="Q20" s="52">
        <v>6</v>
      </c>
      <c r="R20" s="52">
        <v>6</v>
      </c>
    </row>
    <row r="21" spans="1:18" x14ac:dyDescent="0.25">
      <c r="A21" s="78" t="s">
        <v>20</v>
      </c>
      <c r="B21" s="13"/>
      <c r="C21" s="75" t="s">
        <v>21</v>
      </c>
      <c r="D21" s="76"/>
      <c r="E21" s="13"/>
      <c r="F21" s="13"/>
      <c r="G21" s="13"/>
      <c r="H21" s="13"/>
      <c r="I21" s="13"/>
      <c r="J21" s="13"/>
      <c r="K21" s="19">
        <v>222970</v>
      </c>
      <c r="L21" s="11">
        <v>7</v>
      </c>
      <c r="M21" s="18">
        <v>7</v>
      </c>
      <c r="N21" s="18">
        <v>5.5</v>
      </c>
      <c r="O21" s="18">
        <v>5</v>
      </c>
      <c r="P21" s="53">
        <v>11</v>
      </c>
      <c r="Q21" s="52">
        <v>12</v>
      </c>
      <c r="R21" s="52">
        <v>13</v>
      </c>
    </row>
    <row r="22" spans="1:18" x14ac:dyDescent="0.25">
      <c r="A22" s="78"/>
      <c r="B22" s="13"/>
      <c r="C22" s="75" t="s">
        <v>22</v>
      </c>
      <c r="D22" s="76"/>
      <c r="E22" s="13"/>
      <c r="F22" s="13"/>
      <c r="G22" s="13"/>
      <c r="H22" s="13"/>
      <c r="I22" s="13"/>
      <c r="J22" s="13"/>
      <c r="K22" s="19">
        <v>222980</v>
      </c>
      <c r="L22" s="11">
        <v>5</v>
      </c>
      <c r="M22" s="18">
        <v>5</v>
      </c>
      <c r="N22" s="18">
        <v>2.1</v>
      </c>
      <c r="O22" s="18">
        <v>2.1</v>
      </c>
      <c r="P22" s="53">
        <v>5</v>
      </c>
      <c r="Q22" s="52">
        <v>5</v>
      </c>
      <c r="R22" s="52">
        <v>5</v>
      </c>
    </row>
    <row r="23" spans="1:18" x14ac:dyDescent="0.25">
      <c r="A23" s="78"/>
      <c r="B23" s="13"/>
      <c r="C23" s="75" t="s">
        <v>23</v>
      </c>
      <c r="D23" s="76"/>
      <c r="E23" s="13"/>
      <c r="F23" s="13"/>
      <c r="G23" s="13"/>
      <c r="H23" s="13"/>
      <c r="I23" s="13"/>
      <c r="J23" s="13"/>
      <c r="K23" s="19">
        <v>222990</v>
      </c>
      <c r="L23" s="11">
        <v>45</v>
      </c>
      <c r="M23" s="18">
        <v>43.6</v>
      </c>
      <c r="N23" s="18">
        <v>18.100000000000001</v>
      </c>
      <c r="O23" s="18">
        <v>15</v>
      </c>
      <c r="P23" s="53">
        <v>21.6</v>
      </c>
      <c r="Q23" s="52">
        <v>20</v>
      </c>
      <c r="R23" s="52">
        <v>20</v>
      </c>
    </row>
    <row r="24" spans="1:18" x14ac:dyDescent="0.25">
      <c r="A24" s="77" t="s">
        <v>24</v>
      </c>
      <c r="B24" s="13"/>
      <c r="C24" s="75" t="s">
        <v>21</v>
      </c>
      <c r="D24" s="76"/>
      <c r="E24" s="13"/>
      <c r="F24" s="13"/>
      <c r="G24" s="13"/>
      <c r="H24" s="13"/>
      <c r="I24" s="13"/>
      <c r="J24" s="13"/>
      <c r="K24" s="32">
        <v>272500</v>
      </c>
      <c r="L24" s="11">
        <v>32</v>
      </c>
      <c r="M24" s="18"/>
      <c r="N24" s="18"/>
      <c r="O24" s="18"/>
      <c r="P24" s="53"/>
      <c r="Q24" s="52"/>
      <c r="R24" s="52"/>
    </row>
    <row r="25" spans="1:18" x14ac:dyDescent="0.25">
      <c r="A25" s="77"/>
      <c r="B25" s="13"/>
      <c r="C25" s="75" t="s">
        <v>22</v>
      </c>
      <c r="D25" s="76"/>
      <c r="E25" s="13"/>
      <c r="F25" s="13"/>
      <c r="G25" s="13"/>
      <c r="H25" s="13"/>
      <c r="I25" s="13"/>
      <c r="J25" s="13"/>
      <c r="K25" s="17">
        <v>273500</v>
      </c>
      <c r="L25" s="11">
        <v>5.5</v>
      </c>
      <c r="M25" s="18">
        <v>7.5</v>
      </c>
      <c r="N25" s="18">
        <v>6.7</v>
      </c>
      <c r="O25" s="18">
        <v>6.7</v>
      </c>
      <c r="P25" s="53">
        <v>7</v>
      </c>
      <c r="Q25" s="52">
        <v>7</v>
      </c>
      <c r="R25" s="52">
        <v>7</v>
      </c>
    </row>
    <row r="26" spans="1:18" ht="15" customHeight="1" x14ac:dyDescent="0.25">
      <c r="A26" s="77"/>
      <c r="B26" s="13"/>
      <c r="C26" s="75" t="s">
        <v>23</v>
      </c>
      <c r="D26" s="76"/>
      <c r="E26" s="13"/>
      <c r="F26" s="13"/>
      <c r="G26" s="13"/>
      <c r="H26" s="13"/>
      <c r="I26" s="13"/>
      <c r="J26" s="13"/>
      <c r="K26" s="97" t="s">
        <v>32</v>
      </c>
      <c r="L26" s="90">
        <f>L28+L29+L30+L31+L32+L33+L34+L35+L36+L37+L38</f>
        <v>414.6</v>
      </c>
      <c r="M26" s="90">
        <f>M28+M29+M30+M31+M32+M33+M34+M35+M36+M37+M38</f>
        <v>549.5</v>
      </c>
      <c r="N26" s="90">
        <f>N28+N29+N30+N31+N32+N33+N34+N35+N36+N37+N38</f>
        <v>271.79999999999995</v>
      </c>
      <c r="O26" s="90">
        <f t="shared" ref="O26:R26" si="3">O28+O29+O30+O31+O32+O33+O34+O35+O36+O37+O38</f>
        <v>63</v>
      </c>
      <c r="P26" s="90">
        <f t="shared" si="3"/>
        <v>330.4</v>
      </c>
      <c r="Q26" s="90">
        <f t="shared" si="3"/>
        <v>202</v>
      </c>
      <c r="R26" s="90">
        <f t="shared" si="3"/>
        <v>65.2</v>
      </c>
    </row>
    <row r="27" spans="1:18" x14ac:dyDescent="0.25">
      <c r="A27" s="78" t="s">
        <v>25</v>
      </c>
      <c r="B27" s="13"/>
      <c r="C27" s="75" t="s">
        <v>21</v>
      </c>
      <c r="D27" s="76"/>
      <c r="E27" s="13"/>
      <c r="F27" s="13"/>
      <c r="G27" s="13"/>
      <c r="H27" s="13"/>
      <c r="I27" s="13"/>
      <c r="J27" s="13"/>
      <c r="K27" s="98"/>
      <c r="L27" s="91"/>
      <c r="M27" s="91"/>
      <c r="N27" s="91"/>
      <c r="O27" s="91"/>
      <c r="P27" s="91"/>
      <c r="Q27" s="91"/>
      <c r="R27" s="91"/>
    </row>
    <row r="28" spans="1:18" x14ac:dyDescent="0.25">
      <c r="A28" s="78"/>
      <c r="B28" s="13"/>
      <c r="C28" s="75" t="s">
        <v>26</v>
      </c>
      <c r="D28" s="76"/>
      <c r="E28" s="13"/>
      <c r="F28" s="13"/>
      <c r="G28" s="13"/>
      <c r="H28" s="13"/>
      <c r="I28" s="13"/>
      <c r="J28" s="13"/>
      <c r="K28" s="11">
        <v>311120</v>
      </c>
      <c r="L28" s="11">
        <v>226.1</v>
      </c>
      <c r="M28" s="18">
        <v>339.3</v>
      </c>
      <c r="N28" s="18">
        <v>102</v>
      </c>
      <c r="O28" s="18"/>
      <c r="P28" s="53">
        <v>218.9</v>
      </c>
      <c r="Q28" s="52">
        <v>110.5</v>
      </c>
      <c r="R28" s="52">
        <v>36.200000000000003</v>
      </c>
    </row>
    <row r="29" spans="1:18" x14ac:dyDescent="0.25">
      <c r="A29" s="78"/>
      <c r="B29" s="13"/>
      <c r="C29" s="75" t="s">
        <v>23</v>
      </c>
      <c r="D29" s="76"/>
      <c r="E29" s="13"/>
      <c r="F29" s="13"/>
      <c r="G29" s="13"/>
      <c r="H29" s="13"/>
      <c r="I29" s="13"/>
      <c r="J29" s="13"/>
      <c r="K29" s="11">
        <v>314110</v>
      </c>
      <c r="L29" s="11">
        <v>40</v>
      </c>
      <c r="M29" s="18">
        <v>62.7</v>
      </c>
      <c r="N29" s="18">
        <v>62.7</v>
      </c>
      <c r="O29" s="18"/>
      <c r="P29" s="53">
        <v>10</v>
      </c>
      <c r="Q29" s="52">
        <v>5</v>
      </c>
      <c r="R29" s="52">
        <v>5</v>
      </c>
    </row>
    <row r="30" spans="1:18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11">
        <v>316110</v>
      </c>
      <c r="L30" s="11">
        <v>30</v>
      </c>
      <c r="M30" s="18">
        <v>38</v>
      </c>
      <c r="N30" s="18">
        <v>40</v>
      </c>
      <c r="O30" s="18"/>
      <c r="P30" s="53">
        <v>10</v>
      </c>
      <c r="Q30" s="52">
        <v>5</v>
      </c>
      <c r="R30" s="52">
        <v>5</v>
      </c>
    </row>
    <row r="31" spans="1:18" ht="15.75" x14ac:dyDescent="0.25">
      <c r="A31" s="31" t="s">
        <v>27</v>
      </c>
      <c r="B31" s="2"/>
      <c r="C31" s="9"/>
      <c r="D31" s="9"/>
      <c r="E31" s="9"/>
      <c r="F31" s="9"/>
      <c r="G31" s="9"/>
      <c r="H31" s="9"/>
      <c r="I31" s="9"/>
      <c r="J31" s="9"/>
      <c r="K31" s="11">
        <v>318110</v>
      </c>
      <c r="L31" s="11">
        <v>5</v>
      </c>
      <c r="M31" s="18"/>
      <c r="N31" s="18"/>
      <c r="O31" s="18"/>
      <c r="P31" s="53">
        <v>15</v>
      </c>
      <c r="Q31" s="52"/>
      <c r="R31" s="52"/>
    </row>
    <row r="32" spans="1:18" ht="15.75" x14ac:dyDescent="0.25">
      <c r="A32" s="31"/>
      <c r="B32" s="2"/>
      <c r="C32" s="9"/>
      <c r="D32" s="9"/>
      <c r="E32" s="9"/>
      <c r="F32" s="9"/>
      <c r="G32" s="9"/>
      <c r="H32" s="9"/>
      <c r="I32" s="9"/>
      <c r="J32" s="9"/>
      <c r="K32" s="11">
        <v>332110</v>
      </c>
      <c r="L32" s="11">
        <v>2</v>
      </c>
      <c r="M32" s="18">
        <v>2</v>
      </c>
      <c r="N32" s="18">
        <v>1</v>
      </c>
      <c r="O32" s="18">
        <v>0.9</v>
      </c>
      <c r="P32" s="53">
        <v>2</v>
      </c>
      <c r="Q32" s="52">
        <v>2</v>
      </c>
      <c r="R32" s="52">
        <v>2</v>
      </c>
    </row>
    <row r="33" spans="1:18" x14ac:dyDescent="0.25">
      <c r="A33" s="67" t="s">
        <v>29</v>
      </c>
      <c r="B33" s="42">
        <v>2019</v>
      </c>
      <c r="C33" s="43">
        <v>2019</v>
      </c>
      <c r="D33" s="43">
        <v>2019</v>
      </c>
      <c r="E33" s="43">
        <v>2019</v>
      </c>
      <c r="F33" s="46">
        <v>2020</v>
      </c>
      <c r="G33" s="44">
        <v>2021</v>
      </c>
      <c r="H33" s="44">
        <v>2022</v>
      </c>
      <c r="I33" s="3"/>
      <c r="J33" s="9"/>
      <c r="K33" s="11">
        <v>334110</v>
      </c>
      <c r="L33" s="11">
        <v>2.5</v>
      </c>
      <c r="M33" s="18">
        <v>2.5</v>
      </c>
      <c r="N33" s="18">
        <v>2.5</v>
      </c>
      <c r="O33" s="18">
        <v>1.5</v>
      </c>
      <c r="P33" s="53">
        <v>2.5</v>
      </c>
      <c r="Q33" s="52">
        <v>2.5</v>
      </c>
      <c r="R33" s="52">
        <v>2.5</v>
      </c>
    </row>
    <row r="34" spans="1:18" ht="15" customHeight="1" x14ac:dyDescent="0.25">
      <c r="A34" s="67"/>
      <c r="B34" s="97" t="s">
        <v>17</v>
      </c>
      <c r="C34" s="97" t="s">
        <v>46</v>
      </c>
      <c r="D34" s="97" t="s">
        <v>49</v>
      </c>
      <c r="E34" s="97" t="s">
        <v>48</v>
      </c>
      <c r="F34" s="97" t="s">
        <v>18</v>
      </c>
      <c r="G34" s="97" t="s">
        <v>19</v>
      </c>
      <c r="H34" s="97" t="s">
        <v>19</v>
      </c>
      <c r="I34" s="3"/>
      <c r="J34" s="9"/>
      <c r="K34" s="11">
        <v>335110</v>
      </c>
      <c r="L34" s="11">
        <v>8</v>
      </c>
      <c r="M34" s="18">
        <v>8</v>
      </c>
      <c r="N34" s="18">
        <v>1.6</v>
      </c>
      <c r="O34" s="18">
        <v>1.5</v>
      </c>
      <c r="P34" s="53">
        <v>2</v>
      </c>
      <c r="Q34" s="52">
        <v>2</v>
      </c>
      <c r="R34" s="52">
        <v>2</v>
      </c>
    </row>
    <row r="35" spans="1:18" x14ac:dyDescent="0.25">
      <c r="A35" s="67"/>
      <c r="B35" s="99"/>
      <c r="C35" s="99"/>
      <c r="D35" s="99"/>
      <c r="E35" s="99"/>
      <c r="F35" s="99"/>
      <c r="G35" s="99"/>
      <c r="H35" s="99"/>
      <c r="I35" s="3"/>
      <c r="J35" s="9"/>
      <c r="K35" s="11">
        <v>336110</v>
      </c>
      <c r="L35" s="11">
        <v>25</v>
      </c>
      <c r="M35" s="18">
        <v>25</v>
      </c>
      <c r="N35" s="18">
        <v>20.5</v>
      </c>
      <c r="O35" s="18">
        <v>18.600000000000001</v>
      </c>
      <c r="P35" s="53">
        <v>25</v>
      </c>
      <c r="Q35" s="52">
        <v>25</v>
      </c>
      <c r="R35" s="52">
        <v>2.5</v>
      </c>
    </row>
    <row r="36" spans="1:18" x14ac:dyDescent="0.25">
      <c r="A36" s="67"/>
      <c r="B36" s="99"/>
      <c r="C36" s="99"/>
      <c r="D36" s="99"/>
      <c r="E36" s="99"/>
      <c r="F36" s="99"/>
      <c r="G36" s="99"/>
      <c r="H36" s="99"/>
      <c r="I36" s="3"/>
      <c r="J36" s="9"/>
      <c r="K36" s="11">
        <v>337110</v>
      </c>
      <c r="L36" s="11">
        <v>70</v>
      </c>
      <c r="M36" s="18">
        <v>66</v>
      </c>
      <c r="N36" s="18">
        <v>41.5</v>
      </c>
      <c r="O36" s="18">
        <v>40.5</v>
      </c>
      <c r="P36" s="53">
        <v>45</v>
      </c>
      <c r="Q36" s="52">
        <v>50</v>
      </c>
      <c r="R36" s="52">
        <v>10</v>
      </c>
    </row>
    <row r="37" spans="1:18" ht="28.5" customHeight="1" x14ac:dyDescent="0.25">
      <c r="A37" s="67"/>
      <c r="B37" s="98"/>
      <c r="C37" s="98"/>
      <c r="D37" s="98"/>
      <c r="E37" s="98"/>
      <c r="F37" s="98"/>
      <c r="G37" s="98"/>
      <c r="H37" s="98"/>
      <c r="I37" s="3"/>
      <c r="J37" s="9"/>
      <c r="K37" s="11">
        <v>338110</v>
      </c>
      <c r="L37" s="11">
        <v>3</v>
      </c>
      <c r="M37" s="18">
        <v>3</v>
      </c>
      <c r="N37" s="18"/>
      <c r="O37" s="18"/>
      <c r="P37" s="53"/>
      <c r="Q37" s="52"/>
      <c r="R37" s="52"/>
    </row>
    <row r="38" spans="1:18" x14ac:dyDescent="0.25">
      <c r="A38" s="15"/>
      <c r="B38" s="42">
        <f>B39+B40+B41+B42</f>
        <v>3498</v>
      </c>
      <c r="C38" s="42">
        <f>C39+C40+C41+C42</f>
        <v>4093.2</v>
      </c>
      <c r="D38" s="57">
        <f t="shared" ref="D38:E38" si="4">D39+D40+D41+D42</f>
        <v>3149.2</v>
      </c>
      <c r="E38" s="57">
        <f t="shared" si="4"/>
        <v>2653.2</v>
      </c>
      <c r="F38" s="42">
        <f>F39+F40+F41+F42</f>
        <v>4171.3</v>
      </c>
      <c r="G38" s="59">
        <f t="shared" ref="G38:H38" si="5">G39+G40+G41+G42</f>
        <v>4361.6000000000004</v>
      </c>
      <c r="H38" s="59">
        <f t="shared" si="5"/>
        <v>4454.5</v>
      </c>
      <c r="I38" s="3"/>
      <c r="J38" s="9"/>
      <c r="K38" s="11">
        <v>339110</v>
      </c>
      <c r="L38" s="11">
        <v>3</v>
      </c>
      <c r="M38" s="18">
        <v>3</v>
      </c>
      <c r="N38" s="18"/>
      <c r="O38" s="18"/>
      <c r="P38" s="53"/>
      <c r="Q38" s="52"/>
      <c r="R38" s="52"/>
    </row>
    <row r="39" spans="1:18" x14ac:dyDescent="0.25">
      <c r="A39" s="20">
        <v>149800</v>
      </c>
      <c r="B39" s="16">
        <f>L39</f>
        <v>3498</v>
      </c>
      <c r="C39" s="16">
        <f t="shared" ref="C39:D39" si="6">M39</f>
        <v>3979.3</v>
      </c>
      <c r="D39" s="16">
        <f t="shared" si="6"/>
        <v>3149.2</v>
      </c>
      <c r="E39" s="16">
        <f>O39</f>
        <v>2653.2</v>
      </c>
      <c r="F39" s="16">
        <f>P39-F41-F42</f>
        <v>4170.5</v>
      </c>
      <c r="G39" s="16">
        <f>Q39-G41</f>
        <v>4360.8</v>
      </c>
      <c r="H39" s="16">
        <f>R39-H41</f>
        <v>4453.7</v>
      </c>
      <c r="I39" s="14"/>
      <c r="J39" s="9"/>
      <c r="K39" s="17" t="s">
        <v>33</v>
      </c>
      <c r="L39" s="17">
        <f>L26+L25+L24+L9+L4</f>
        <v>3498</v>
      </c>
      <c r="M39" s="39">
        <f t="shared" ref="M39:O39" si="7">M26+M25+M24+M9+M4</f>
        <v>3979.3</v>
      </c>
      <c r="N39" s="39">
        <f t="shared" si="7"/>
        <v>3149.2</v>
      </c>
      <c r="O39" s="39">
        <f t="shared" si="7"/>
        <v>2653.2</v>
      </c>
      <c r="P39" s="54">
        <f>P26+P25+P24+P9+P4</f>
        <v>4171.3</v>
      </c>
      <c r="Q39" s="54">
        <f t="shared" ref="Q39:R39" si="8">Q26+Q25+Q24+Q9+Q4</f>
        <v>4361.6000000000004</v>
      </c>
      <c r="R39" s="54">
        <f t="shared" si="8"/>
        <v>4454.5</v>
      </c>
    </row>
    <row r="40" spans="1:18" x14ac:dyDescent="0.25">
      <c r="A40" s="20">
        <v>142310</v>
      </c>
      <c r="B40" s="16"/>
      <c r="C40" s="16"/>
      <c r="D40" s="16"/>
      <c r="E40" s="16"/>
      <c r="F40" s="16"/>
      <c r="G40" s="16"/>
      <c r="H40" s="16"/>
      <c r="I40" s="14"/>
      <c r="J40" s="9"/>
    </row>
    <row r="41" spans="1:18" x14ac:dyDescent="0.25">
      <c r="A41" s="20">
        <v>142320</v>
      </c>
      <c r="B41" s="16"/>
      <c r="C41" s="16">
        <v>0.7</v>
      </c>
      <c r="D41" s="16"/>
      <c r="E41" s="16"/>
      <c r="F41" s="16">
        <v>0.8</v>
      </c>
      <c r="G41" s="16">
        <v>0.8</v>
      </c>
      <c r="H41" s="16">
        <v>0.8</v>
      </c>
      <c r="I41" s="14"/>
      <c r="J41" s="9"/>
      <c r="K41" t="s">
        <v>35</v>
      </c>
    </row>
    <row r="42" spans="1:18" x14ac:dyDescent="0.25">
      <c r="A42" s="55">
        <v>191320</v>
      </c>
      <c r="B42" s="16"/>
      <c r="C42" s="16">
        <v>113.2</v>
      </c>
      <c r="D42" s="16"/>
      <c r="E42" s="16"/>
      <c r="F42" s="16">
        <v>0</v>
      </c>
      <c r="G42" s="16"/>
      <c r="H42" s="16"/>
      <c r="I42" s="14"/>
      <c r="J42" s="9"/>
    </row>
    <row r="43" spans="1:18" x14ac:dyDescent="0.25">
      <c r="A43" s="21"/>
      <c r="B43" s="21"/>
      <c r="C43" s="21"/>
      <c r="D43" s="21"/>
      <c r="E43" s="21"/>
      <c r="F43" s="21"/>
      <c r="G43" s="21"/>
      <c r="H43" s="21"/>
      <c r="I43" s="14"/>
      <c r="J43" s="9"/>
      <c r="K43" s="26" t="s">
        <v>36</v>
      </c>
      <c r="L43" s="26"/>
      <c r="N43" s="27"/>
      <c r="O43" s="27"/>
      <c r="P43" s="27"/>
    </row>
    <row r="44" spans="1:18" x14ac:dyDescent="0.25">
      <c r="A44" s="21"/>
      <c r="B44" s="21"/>
      <c r="C44" s="21"/>
      <c r="D44" s="21"/>
      <c r="E44" s="21"/>
      <c r="F44" s="21"/>
      <c r="G44" s="21"/>
      <c r="H44" s="21"/>
      <c r="I44" s="14"/>
      <c r="J44" s="9"/>
    </row>
    <row r="45" spans="1:18" x14ac:dyDescent="0.25">
      <c r="A45" s="21"/>
      <c r="B45" s="21"/>
      <c r="C45" s="21"/>
      <c r="D45" s="21"/>
      <c r="E45" s="21"/>
      <c r="F45" s="21"/>
      <c r="G45" s="21"/>
      <c r="H45" s="21"/>
      <c r="I45" s="14"/>
      <c r="J45" s="9"/>
      <c r="K45" s="94" t="s">
        <v>37</v>
      </c>
      <c r="L45" s="94"/>
      <c r="M45" s="94"/>
      <c r="N45" s="27"/>
      <c r="O45" s="27"/>
      <c r="P45" s="27"/>
    </row>
    <row r="46" spans="1:18" x14ac:dyDescent="0.25">
      <c r="A46" s="21"/>
      <c r="B46" s="21"/>
      <c r="C46" s="21"/>
      <c r="D46" s="21"/>
      <c r="E46" s="21"/>
      <c r="F46" s="21"/>
      <c r="G46" s="21"/>
      <c r="H46" s="21"/>
      <c r="I46" s="14"/>
      <c r="J46" s="9"/>
    </row>
    <row r="47" spans="1:18" x14ac:dyDescent="0.25">
      <c r="A47" s="21"/>
      <c r="B47" s="21"/>
      <c r="C47" s="21"/>
      <c r="D47" s="21"/>
      <c r="E47" s="21"/>
      <c r="F47" s="21"/>
      <c r="G47" s="21"/>
      <c r="H47" s="21"/>
      <c r="I47" s="14"/>
      <c r="J47" s="9"/>
      <c r="O47" s="60"/>
      <c r="P47" s="60"/>
      <c r="Q47" s="60"/>
    </row>
  </sheetData>
  <mergeCells count="56">
    <mergeCell ref="G34:G37"/>
    <mergeCell ref="H34:H37"/>
    <mergeCell ref="Q9:Q10"/>
    <mergeCell ref="R9:R10"/>
    <mergeCell ref="Q26:Q27"/>
    <mergeCell ref="R26:R27"/>
    <mergeCell ref="B34:B37"/>
    <mergeCell ref="C34:C37"/>
    <mergeCell ref="D34:D37"/>
    <mergeCell ref="E34:E37"/>
    <mergeCell ref="F34:F37"/>
    <mergeCell ref="K45:M45"/>
    <mergeCell ref="O9:O10"/>
    <mergeCell ref="P9:P10"/>
    <mergeCell ref="P26:P27"/>
    <mergeCell ref="K26:K27"/>
    <mergeCell ref="L26:L27"/>
    <mergeCell ref="M26:M27"/>
    <mergeCell ref="N26:N27"/>
    <mergeCell ref="O26:O27"/>
    <mergeCell ref="K2:K3"/>
    <mergeCell ref="K9:K10"/>
    <mergeCell ref="L9:L10"/>
    <mergeCell ref="M9:M10"/>
    <mergeCell ref="N9:N10"/>
    <mergeCell ref="A12:B12"/>
    <mergeCell ref="E19:E20"/>
    <mergeCell ref="C19:D20"/>
    <mergeCell ref="C21:D21"/>
    <mergeCell ref="G1:H1"/>
    <mergeCell ref="A19:A20"/>
    <mergeCell ref="A21:A23"/>
    <mergeCell ref="B17:I17"/>
    <mergeCell ref="A24:A26"/>
    <mergeCell ref="A27:A29"/>
    <mergeCell ref="C22:D22"/>
    <mergeCell ref="C23:D23"/>
    <mergeCell ref="C24:D24"/>
    <mergeCell ref="C25:D25"/>
    <mergeCell ref="C26:D26"/>
    <mergeCell ref="A33:A37"/>
    <mergeCell ref="F2:I2"/>
    <mergeCell ref="B15:I15"/>
    <mergeCell ref="B19:B20"/>
    <mergeCell ref="B16:I16"/>
    <mergeCell ref="A9:B10"/>
    <mergeCell ref="A11:B11"/>
    <mergeCell ref="C7:G7"/>
    <mergeCell ref="C8:G8"/>
    <mergeCell ref="C9:G10"/>
    <mergeCell ref="C11:G11"/>
    <mergeCell ref="C12:G12"/>
    <mergeCell ref="H9:H10"/>
    <mergeCell ref="C27:D27"/>
    <mergeCell ref="C28:D28"/>
    <mergeCell ref="C29:D29"/>
  </mergeCells>
  <pageMargins left="0.70866141732283472" right="0.11811023622047245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opLeftCell="A28" workbookViewId="0">
      <selection activeCell="Q8" sqref="Q8"/>
    </sheetView>
  </sheetViews>
  <sheetFormatPr defaultRowHeight="15" x14ac:dyDescent="0.25"/>
  <cols>
    <col min="1" max="1" width="8.5703125" customWidth="1"/>
    <col min="2" max="2" width="9.28515625" bestFit="1" customWidth="1"/>
    <col min="3" max="3" width="11.28515625" customWidth="1"/>
    <col min="4" max="4" width="8.140625" customWidth="1"/>
    <col min="5" max="5" width="7.85546875" customWidth="1"/>
    <col min="12" max="12" width="11.5703125" customWidth="1"/>
    <col min="13" max="13" width="10.7109375" customWidth="1"/>
    <col min="14" max="14" width="11.42578125" customWidth="1"/>
    <col min="15" max="15" width="11" customWidth="1"/>
    <col min="16" max="16" width="12.85546875" customWidth="1"/>
  </cols>
  <sheetData>
    <row r="1" spans="1:18" ht="15.75" x14ac:dyDescent="0.25">
      <c r="A1" s="9"/>
      <c r="B1" s="9"/>
      <c r="C1" s="9"/>
      <c r="D1" s="9"/>
      <c r="E1" s="9"/>
      <c r="F1" s="9"/>
      <c r="G1" s="86" t="s">
        <v>0</v>
      </c>
      <c r="H1" s="86"/>
      <c r="I1" s="9"/>
      <c r="J1" s="9"/>
      <c r="K1" s="22" t="s">
        <v>34</v>
      </c>
      <c r="L1" s="23"/>
      <c r="M1" s="9"/>
      <c r="N1" s="9"/>
      <c r="O1" s="9"/>
      <c r="P1" s="9"/>
    </row>
    <row r="2" spans="1:18" ht="15" customHeight="1" x14ac:dyDescent="0.25">
      <c r="A2" s="9"/>
      <c r="B2" s="9"/>
      <c r="C2" s="9"/>
      <c r="D2" s="9"/>
      <c r="E2" s="9"/>
      <c r="F2" s="68" t="s">
        <v>28</v>
      </c>
      <c r="G2" s="68"/>
      <c r="H2" s="68"/>
      <c r="I2" s="68"/>
      <c r="J2" s="9"/>
      <c r="K2" s="67" t="s">
        <v>29</v>
      </c>
      <c r="L2" s="56">
        <v>2019</v>
      </c>
      <c r="M2" s="56">
        <v>2019</v>
      </c>
      <c r="N2" s="56">
        <v>2019</v>
      </c>
      <c r="O2" s="56">
        <v>2019</v>
      </c>
      <c r="P2" s="46">
        <v>2020</v>
      </c>
      <c r="Q2" s="44">
        <v>2021</v>
      </c>
      <c r="R2" s="44">
        <v>2022</v>
      </c>
    </row>
    <row r="3" spans="1:18" ht="43.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67"/>
      <c r="L3" s="25" t="s">
        <v>17</v>
      </c>
      <c r="M3" s="25" t="s">
        <v>46</v>
      </c>
      <c r="N3" s="25" t="s">
        <v>47</v>
      </c>
      <c r="O3" s="25" t="s">
        <v>48</v>
      </c>
      <c r="P3" s="50" t="s">
        <v>18</v>
      </c>
      <c r="Q3" s="39" t="s">
        <v>19</v>
      </c>
      <c r="R3" s="39" t="s">
        <v>19</v>
      </c>
    </row>
    <row r="4" spans="1:18" ht="28.5" x14ac:dyDescent="0.25">
      <c r="A4" s="9"/>
      <c r="B4" s="9"/>
      <c r="C4" s="9"/>
      <c r="D4" s="9"/>
      <c r="E4" s="9"/>
      <c r="F4" s="9"/>
      <c r="G4" s="9" t="s">
        <v>1</v>
      </c>
      <c r="H4" s="66" t="s">
        <v>50</v>
      </c>
      <c r="I4" s="9"/>
      <c r="J4" s="9"/>
      <c r="K4" s="34" t="s">
        <v>44</v>
      </c>
      <c r="L4" s="24">
        <f t="shared" ref="L4:R4" si="0">L5+L6+L7</f>
        <v>54.5</v>
      </c>
      <c r="M4" s="24">
        <f t="shared" si="0"/>
        <v>87.9</v>
      </c>
      <c r="N4" s="24">
        <f t="shared" si="0"/>
        <v>67.400000000000006</v>
      </c>
      <c r="O4" s="24">
        <f t="shared" si="0"/>
        <v>58.5</v>
      </c>
      <c r="P4" s="46">
        <f t="shared" si="0"/>
        <v>128.5</v>
      </c>
      <c r="Q4" s="46">
        <f t="shared" si="0"/>
        <v>140.20000000000002</v>
      </c>
      <c r="R4" s="46">
        <f t="shared" si="0"/>
        <v>150.70000000000002</v>
      </c>
    </row>
    <row r="5" spans="1:18" x14ac:dyDescent="0.25">
      <c r="A5" s="9"/>
      <c r="B5" s="9"/>
      <c r="C5" s="1"/>
      <c r="D5" s="28" t="s">
        <v>45</v>
      </c>
      <c r="E5" s="1"/>
      <c r="F5" s="9"/>
      <c r="G5" s="9"/>
      <c r="H5" s="9"/>
      <c r="I5" s="9"/>
      <c r="J5" s="9"/>
      <c r="K5" s="20">
        <v>211180</v>
      </c>
      <c r="L5" s="38">
        <v>43.3</v>
      </c>
      <c r="M5" s="38">
        <v>69.5</v>
      </c>
      <c r="N5" s="38">
        <v>52.9</v>
      </c>
      <c r="O5" s="38">
        <v>45.9</v>
      </c>
      <c r="P5" s="47">
        <v>100.8</v>
      </c>
      <c r="Q5" s="45">
        <v>110</v>
      </c>
      <c r="R5" s="45">
        <v>118.2</v>
      </c>
    </row>
    <row r="6" spans="1:18" x14ac:dyDescent="0.25">
      <c r="A6" s="9"/>
      <c r="B6" s="9"/>
      <c r="C6" s="9"/>
      <c r="D6" s="9"/>
      <c r="E6" s="9"/>
      <c r="F6" s="9"/>
      <c r="G6" s="9"/>
      <c r="H6" s="33" t="s">
        <v>30</v>
      </c>
      <c r="I6" s="9"/>
      <c r="J6" s="9"/>
      <c r="K6" s="20">
        <v>212100</v>
      </c>
      <c r="L6" s="16">
        <v>9.1999999999999993</v>
      </c>
      <c r="M6" s="16">
        <v>15.2</v>
      </c>
      <c r="N6" s="16">
        <v>12.1</v>
      </c>
      <c r="O6" s="16">
        <v>10.5</v>
      </c>
      <c r="P6" s="48">
        <v>23.2</v>
      </c>
      <c r="Q6" s="45">
        <v>25.3</v>
      </c>
      <c r="R6" s="45">
        <v>27.2</v>
      </c>
    </row>
    <row r="7" spans="1:18" x14ac:dyDescent="0.25">
      <c r="A7" s="4" t="s">
        <v>2</v>
      </c>
      <c r="B7" s="5"/>
      <c r="C7" s="69" t="s">
        <v>43</v>
      </c>
      <c r="D7" s="69"/>
      <c r="E7" s="69"/>
      <c r="F7" s="69"/>
      <c r="G7" s="69"/>
      <c r="H7" s="35">
        <v>1313</v>
      </c>
      <c r="I7" s="9"/>
      <c r="J7" s="9"/>
      <c r="K7" s="20">
        <v>212210</v>
      </c>
      <c r="L7" s="16">
        <v>2</v>
      </c>
      <c r="M7" s="16">
        <v>3.2</v>
      </c>
      <c r="N7" s="16">
        <v>2.4</v>
      </c>
      <c r="O7" s="16">
        <v>2.1</v>
      </c>
      <c r="P7" s="48">
        <v>4.5</v>
      </c>
      <c r="Q7" s="45">
        <v>4.9000000000000004</v>
      </c>
      <c r="R7" s="45">
        <v>5.3</v>
      </c>
    </row>
    <row r="8" spans="1:18" x14ac:dyDescent="0.25">
      <c r="A8" s="4" t="s">
        <v>3</v>
      </c>
      <c r="B8" s="5"/>
      <c r="C8" s="69" t="s">
        <v>42</v>
      </c>
      <c r="D8" s="69"/>
      <c r="E8" s="69"/>
      <c r="F8" s="69"/>
      <c r="G8" s="69"/>
      <c r="H8" s="35">
        <v>13395</v>
      </c>
      <c r="I8" s="9"/>
      <c r="J8" s="9"/>
      <c r="K8" s="16"/>
      <c r="L8" s="16"/>
      <c r="M8" s="16"/>
      <c r="N8" s="16"/>
      <c r="O8" s="16"/>
      <c r="P8" s="48"/>
      <c r="Q8" s="45"/>
      <c r="R8" s="45"/>
    </row>
    <row r="9" spans="1:18" ht="15" customHeight="1" x14ac:dyDescent="0.25">
      <c r="A9" s="71" t="s">
        <v>4</v>
      </c>
      <c r="B9" s="71"/>
      <c r="C9" s="69" t="s">
        <v>40</v>
      </c>
      <c r="D9" s="69"/>
      <c r="E9" s="69"/>
      <c r="F9" s="69"/>
      <c r="G9" s="69"/>
      <c r="H9" s="73" t="s">
        <v>38</v>
      </c>
      <c r="I9" s="9"/>
      <c r="J9" s="9"/>
      <c r="K9" s="88" t="s">
        <v>31</v>
      </c>
      <c r="L9" s="90">
        <f>L11+L12+L13+L14+L15+L16+L17+L18+L19+L20+L21+L22+L23</f>
        <v>35</v>
      </c>
      <c r="M9" s="90">
        <f t="shared" ref="M9:P9" si="1">M11+M12+M13+M14+M15+M16+M17+M18+M19+M20+M21+M22+M23</f>
        <v>35</v>
      </c>
      <c r="N9" s="90">
        <f t="shared" si="1"/>
        <v>29.8</v>
      </c>
      <c r="O9" s="90">
        <f t="shared" si="1"/>
        <v>28.5</v>
      </c>
      <c r="P9" s="100">
        <f t="shared" si="1"/>
        <v>37</v>
      </c>
      <c r="Q9" s="100">
        <f t="shared" ref="Q9:R9" si="2">Q11+Q12+Q13+Q14+Q15+Q16+Q17+Q18+Q19+Q20+Q21+Q22+Q23</f>
        <v>39</v>
      </c>
      <c r="R9" s="100">
        <f t="shared" si="2"/>
        <v>41</v>
      </c>
    </row>
    <row r="10" spans="1:18" ht="22.5" customHeight="1" x14ac:dyDescent="0.25">
      <c r="A10" s="71"/>
      <c r="B10" s="71"/>
      <c r="C10" s="69"/>
      <c r="D10" s="69"/>
      <c r="E10" s="69"/>
      <c r="F10" s="69"/>
      <c r="G10" s="69"/>
      <c r="H10" s="74"/>
      <c r="I10" s="9"/>
      <c r="J10" s="9"/>
      <c r="K10" s="89"/>
      <c r="L10" s="91"/>
      <c r="M10" s="91"/>
      <c r="N10" s="91"/>
      <c r="O10" s="91"/>
      <c r="P10" s="101"/>
      <c r="Q10" s="101"/>
      <c r="R10" s="101"/>
    </row>
    <row r="11" spans="1:18" x14ac:dyDescent="0.25">
      <c r="A11" s="72" t="s">
        <v>5</v>
      </c>
      <c r="B11" s="72"/>
      <c r="C11" s="69" t="s">
        <v>41</v>
      </c>
      <c r="D11" s="69"/>
      <c r="E11" s="69"/>
      <c r="F11" s="69"/>
      <c r="G11" s="69"/>
      <c r="H11" s="35">
        <v>88</v>
      </c>
      <c r="I11" s="9"/>
      <c r="J11" s="9"/>
      <c r="K11" s="18">
        <v>222110</v>
      </c>
      <c r="L11" s="16">
        <v>15</v>
      </c>
      <c r="M11" s="16">
        <v>15</v>
      </c>
      <c r="N11" s="16">
        <v>9.8000000000000007</v>
      </c>
      <c r="O11" s="16">
        <v>8.5</v>
      </c>
      <c r="P11" s="48">
        <v>16</v>
      </c>
      <c r="Q11" s="45">
        <v>17</v>
      </c>
      <c r="R11" s="45">
        <v>18</v>
      </c>
    </row>
    <row r="12" spans="1:18" x14ac:dyDescent="0.25">
      <c r="A12" s="79" t="s">
        <v>6</v>
      </c>
      <c r="B12" s="80"/>
      <c r="C12" s="69" t="s">
        <v>40</v>
      </c>
      <c r="D12" s="69"/>
      <c r="E12" s="69"/>
      <c r="F12" s="69"/>
      <c r="G12" s="69"/>
      <c r="H12" s="37" t="s">
        <v>39</v>
      </c>
      <c r="I12" s="9"/>
      <c r="J12" s="9"/>
      <c r="K12" s="18">
        <v>222120</v>
      </c>
      <c r="L12" s="16">
        <v>20</v>
      </c>
      <c r="M12" s="16">
        <v>20</v>
      </c>
      <c r="N12" s="16">
        <v>20</v>
      </c>
      <c r="O12" s="16">
        <v>20</v>
      </c>
      <c r="P12" s="48">
        <v>21</v>
      </c>
      <c r="Q12" s="45">
        <v>22</v>
      </c>
      <c r="R12" s="45">
        <v>23</v>
      </c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18">
        <v>222140</v>
      </c>
      <c r="L13" s="16"/>
      <c r="M13" s="16"/>
      <c r="N13" s="16"/>
      <c r="O13" s="16"/>
      <c r="P13" s="48"/>
      <c r="Q13" s="45"/>
      <c r="R13" s="45"/>
    </row>
    <row r="14" spans="1:18" x14ac:dyDescent="0.25">
      <c r="A14" s="8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18">
        <v>222190</v>
      </c>
      <c r="L14" s="16"/>
      <c r="M14" s="16"/>
      <c r="N14" s="16"/>
      <c r="O14" s="16"/>
      <c r="P14" s="48"/>
      <c r="Q14" s="45"/>
      <c r="R14" s="45"/>
    </row>
    <row r="15" spans="1:18" x14ac:dyDescent="0.25">
      <c r="A15" s="7" t="s">
        <v>8</v>
      </c>
      <c r="B15" s="69"/>
      <c r="C15" s="69"/>
      <c r="D15" s="69"/>
      <c r="E15" s="69"/>
      <c r="F15" s="69"/>
      <c r="G15" s="69"/>
      <c r="H15" s="69"/>
      <c r="I15" s="69"/>
      <c r="J15" s="9"/>
      <c r="K15" s="18">
        <v>222210</v>
      </c>
      <c r="L15" s="16"/>
      <c r="M15" s="16"/>
      <c r="N15" s="16"/>
      <c r="O15" s="16"/>
      <c r="P15" s="48"/>
      <c r="Q15" s="45"/>
      <c r="R15" s="45"/>
    </row>
    <row r="16" spans="1:18" x14ac:dyDescent="0.25">
      <c r="A16" s="7" t="s">
        <v>9</v>
      </c>
      <c r="B16" s="69"/>
      <c r="C16" s="69"/>
      <c r="D16" s="69"/>
      <c r="E16" s="69"/>
      <c r="F16" s="69"/>
      <c r="G16" s="69"/>
      <c r="H16" s="69"/>
      <c r="I16" s="69"/>
      <c r="J16" s="9"/>
      <c r="K16" s="18">
        <v>222220</v>
      </c>
      <c r="L16" s="16"/>
      <c r="M16" s="16"/>
      <c r="N16" s="16"/>
      <c r="O16" s="16"/>
      <c r="P16" s="48"/>
      <c r="Q16" s="45"/>
      <c r="R16" s="45"/>
    </row>
    <row r="17" spans="1:18" ht="26.25" x14ac:dyDescent="0.25">
      <c r="A17" s="7" t="s">
        <v>10</v>
      </c>
      <c r="B17" s="69"/>
      <c r="C17" s="69"/>
      <c r="D17" s="69"/>
      <c r="E17" s="69"/>
      <c r="F17" s="69"/>
      <c r="G17" s="69"/>
      <c r="H17" s="69"/>
      <c r="I17" s="69"/>
      <c r="J17" s="9"/>
      <c r="K17" s="18">
        <v>222400</v>
      </c>
      <c r="L17" s="16"/>
      <c r="M17" s="16"/>
      <c r="N17" s="16"/>
      <c r="O17" s="16"/>
      <c r="P17" s="48"/>
      <c r="Q17" s="45"/>
      <c r="R17" s="45"/>
    </row>
    <row r="18" spans="1:18" x14ac:dyDescent="0.25">
      <c r="A18" s="10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18">
        <v>222500</v>
      </c>
      <c r="L18" s="16"/>
      <c r="M18" s="16"/>
      <c r="N18" s="16"/>
      <c r="O18" s="16"/>
      <c r="P18" s="48"/>
      <c r="Q18" s="45"/>
      <c r="R18" s="45"/>
    </row>
    <row r="19" spans="1:18" ht="15" customHeight="1" x14ac:dyDescent="0.25">
      <c r="A19" s="87" t="s">
        <v>12</v>
      </c>
      <c r="B19" s="70" t="s">
        <v>13</v>
      </c>
      <c r="C19" s="82" t="s">
        <v>14</v>
      </c>
      <c r="D19" s="83"/>
      <c r="E19" s="81" t="s">
        <v>15</v>
      </c>
      <c r="F19" s="36">
        <v>2016</v>
      </c>
      <c r="G19" s="36">
        <v>2017</v>
      </c>
      <c r="H19" s="36">
        <v>2018</v>
      </c>
      <c r="I19" s="36">
        <v>2019</v>
      </c>
      <c r="J19" s="40">
        <v>2020</v>
      </c>
      <c r="K19" s="18">
        <v>222600</v>
      </c>
      <c r="L19" s="16"/>
      <c r="M19" s="16"/>
      <c r="N19" s="16"/>
      <c r="O19" s="16"/>
      <c r="P19" s="48"/>
      <c r="Q19" s="45"/>
      <c r="R19" s="45"/>
    </row>
    <row r="20" spans="1:18" ht="23.25" customHeight="1" x14ac:dyDescent="0.25">
      <c r="A20" s="87"/>
      <c r="B20" s="70"/>
      <c r="C20" s="84"/>
      <c r="D20" s="85"/>
      <c r="E20" s="81"/>
      <c r="F20" s="36" t="s">
        <v>16</v>
      </c>
      <c r="G20" s="36" t="s">
        <v>17</v>
      </c>
      <c r="H20" s="36" t="s">
        <v>18</v>
      </c>
      <c r="I20" s="36" t="s">
        <v>19</v>
      </c>
      <c r="J20" s="40" t="s">
        <v>19</v>
      </c>
      <c r="K20" s="18">
        <v>222710</v>
      </c>
      <c r="L20" s="16"/>
      <c r="M20" s="16"/>
      <c r="N20" s="16"/>
      <c r="O20" s="16"/>
      <c r="P20" s="48"/>
      <c r="Q20" s="45"/>
      <c r="R20" s="45"/>
    </row>
    <row r="21" spans="1:18" x14ac:dyDescent="0.25">
      <c r="A21" s="78" t="s">
        <v>20</v>
      </c>
      <c r="B21" s="13"/>
      <c r="C21" s="75" t="s">
        <v>21</v>
      </c>
      <c r="D21" s="76"/>
      <c r="E21" s="13"/>
      <c r="F21" s="13"/>
      <c r="G21" s="13"/>
      <c r="H21" s="13"/>
      <c r="I21" s="13"/>
      <c r="J21" s="41"/>
      <c r="K21" s="19">
        <v>222970</v>
      </c>
      <c r="L21" s="16"/>
      <c r="M21" s="16"/>
      <c r="N21" s="16"/>
      <c r="O21" s="16"/>
      <c r="P21" s="48"/>
      <c r="Q21" s="45"/>
      <c r="R21" s="45"/>
    </row>
    <row r="22" spans="1:18" x14ac:dyDescent="0.25">
      <c r="A22" s="78"/>
      <c r="B22" s="13"/>
      <c r="C22" s="75" t="s">
        <v>22</v>
      </c>
      <c r="D22" s="76"/>
      <c r="E22" s="13"/>
      <c r="F22" s="13"/>
      <c r="G22" s="13"/>
      <c r="H22" s="13"/>
      <c r="I22" s="13"/>
      <c r="J22" s="41"/>
      <c r="K22" s="19">
        <v>222980</v>
      </c>
      <c r="L22" s="16"/>
      <c r="M22" s="16"/>
      <c r="N22" s="16"/>
      <c r="O22" s="16"/>
      <c r="P22" s="48"/>
      <c r="Q22" s="45"/>
      <c r="R22" s="45"/>
    </row>
    <row r="23" spans="1:18" x14ac:dyDescent="0.25">
      <c r="A23" s="78"/>
      <c r="B23" s="13"/>
      <c r="C23" s="75" t="s">
        <v>23</v>
      </c>
      <c r="D23" s="76"/>
      <c r="E23" s="13"/>
      <c r="F23" s="13"/>
      <c r="G23" s="13"/>
      <c r="H23" s="13"/>
      <c r="I23" s="13"/>
      <c r="J23" s="41"/>
      <c r="K23" s="19">
        <v>222990</v>
      </c>
      <c r="L23" s="16"/>
      <c r="M23" s="16"/>
      <c r="N23" s="16"/>
      <c r="O23" s="16"/>
      <c r="P23" s="48"/>
      <c r="Q23" s="45"/>
      <c r="R23" s="45"/>
    </row>
    <row r="24" spans="1:18" x14ac:dyDescent="0.25">
      <c r="A24" s="77" t="s">
        <v>24</v>
      </c>
      <c r="B24" s="13"/>
      <c r="C24" s="75" t="s">
        <v>21</v>
      </c>
      <c r="D24" s="76"/>
      <c r="E24" s="13"/>
      <c r="F24" s="13"/>
      <c r="G24" s="13"/>
      <c r="H24" s="13"/>
      <c r="I24" s="13"/>
      <c r="J24" s="41"/>
      <c r="K24" s="32">
        <v>273200</v>
      </c>
      <c r="L24" s="16"/>
      <c r="M24" s="16"/>
      <c r="N24" s="16"/>
      <c r="O24" s="16"/>
      <c r="P24" s="48"/>
      <c r="Q24" s="45"/>
      <c r="R24" s="45"/>
    </row>
    <row r="25" spans="1:18" x14ac:dyDescent="0.25">
      <c r="A25" s="77"/>
      <c r="B25" s="13"/>
      <c r="C25" s="75" t="s">
        <v>22</v>
      </c>
      <c r="D25" s="76"/>
      <c r="E25" s="13"/>
      <c r="F25" s="13"/>
      <c r="G25" s="13"/>
      <c r="H25" s="13"/>
      <c r="I25" s="13"/>
      <c r="J25" s="41"/>
      <c r="K25" s="17">
        <v>273500</v>
      </c>
      <c r="L25" s="16">
        <v>1</v>
      </c>
      <c r="M25" s="16">
        <v>1</v>
      </c>
      <c r="N25" s="16"/>
      <c r="O25" s="16"/>
      <c r="P25" s="48">
        <v>1</v>
      </c>
      <c r="Q25" s="45">
        <v>1</v>
      </c>
      <c r="R25" s="45">
        <v>1</v>
      </c>
    </row>
    <row r="26" spans="1:18" ht="15" customHeight="1" x14ac:dyDescent="0.25">
      <c r="A26" s="77"/>
      <c r="B26" s="13"/>
      <c r="C26" s="75" t="s">
        <v>23</v>
      </c>
      <c r="D26" s="76"/>
      <c r="E26" s="13"/>
      <c r="F26" s="13"/>
      <c r="G26" s="13"/>
      <c r="H26" s="13"/>
      <c r="I26" s="13"/>
      <c r="J26" s="41"/>
      <c r="K26" s="108" t="s">
        <v>32</v>
      </c>
      <c r="L26" s="90">
        <f>L28+L29+L30+L31+L32+L33+L34+L35+L36+L37</f>
        <v>216.1</v>
      </c>
      <c r="M26" s="90">
        <f t="shared" ref="M26:P26" si="3">M28+M29+M30+M31+M32+M33+M34+M35+M36+M37</f>
        <v>216</v>
      </c>
      <c r="N26" s="90">
        <f t="shared" si="3"/>
        <v>147.19999999999999</v>
      </c>
      <c r="O26" s="90">
        <f t="shared" si="3"/>
        <v>171.2</v>
      </c>
      <c r="P26" s="100">
        <f t="shared" si="3"/>
        <v>193.9</v>
      </c>
      <c r="Q26" s="100">
        <f t="shared" ref="Q26:R26" si="4">Q28+Q29+Q30+Q31+Q32+Q33+Q34+Q35+Q36+Q37</f>
        <v>203.1</v>
      </c>
      <c r="R26" s="100">
        <f t="shared" si="4"/>
        <v>203.1</v>
      </c>
    </row>
    <row r="27" spans="1:18" x14ac:dyDescent="0.25">
      <c r="A27" s="78" t="s">
        <v>25</v>
      </c>
      <c r="B27" s="13"/>
      <c r="C27" s="75" t="s">
        <v>21</v>
      </c>
      <c r="D27" s="76"/>
      <c r="E27" s="13"/>
      <c r="F27" s="13"/>
      <c r="G27" s="13"/>
      <c r="H27" s="13"/>
      <c r="I27" s="13"/>
      <c r="J27" s="41"/>
      <c r="K27" s="108"/>
      <c r="L27" s="91"/>
      <c r="M27" s="91"/>
      <c r="N27" s="91"/>
      <c r="O27" s="91"/>
      <c r="P27" s="101"/>
      <c r="Q27" s="101"/>
      <c r="R27" s="101"/>
    </row>
    <row r="28" spans="1:18" x14ac:dyDescent="0.25">
      <c r="A28" s="78"/>
      <c r="B28" s="13"/>
      <c r="C28" s="75" t="s">
        <v>26</v>
      </c>
      <c r="D28" s="76"/>
      <c r="E28" s="13"/>
      <c r="F28" s="13"/>
      <c r="G28" s="13"/>
      <c r="H28" s="13"/>
      <c r="I28" s="13"/>
      <c r="J28" s="41"/>
      <c r="K28" s="11">
        <v>311120</v>
      </c>
      <c r="L28" s="16"/>
      <c r="M28" s="16"/>
      <c r="N28" s="16"/>
      <c r="O28" s="16"/>
      <c r="P28" s="48"/>
      <c r="Q28" s="45"/>
      <c r="R28" s="45"/>
    </row>
    <row r="29" spans="1:18" x14ac:dyDescent="0.25">
      <c r="A29" s="78"/>
      <c r="B29" s="13"/>
      <c r="C29" s="75" t="s">
        <v>23</v>
      </c>
      <c r="D29" s="76"/>
      <c r="E29" s="13"/>
      <c r="F29" s="13"/>
      <c r="G29" s="13"/>
      <c r="H29" s="13"/>
      <c r="I29" s="13"/>
      <c r="J29" s="41"/>
      <c r="K29" s="11">
        <v>314110</v>
      </c>
      <c r="L29" s="16"/>
      <c r="M29" s="16"/>
      <c r="N29" s="16"/>
      <c r="O29" s="16"/>
      <c r="P29" s="48"/>
      <c r="Q29" s="45"/>
      <c r="R29" s="45"/>
    </row>
    <row r="30" spans="1:18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11">
        <v>316110</v>
      </c>
      <c r="L30" s="16"/>
      <c r="M30" s="16"/>
      <c r="N30" s="16"/>
      <c r="O30" s="16"/>
      <c r="P30" s="48"/>
      <c r="Q30" s="45"/>
      <c r="R30" s="45"/>
    </row>
    <row r="31" spans="1:18" ht="15.75" x14ac:dyDescent="0.25">
      <c r="A31" s="31" t="s">
        <v>27</v>
      </c>
      <c r="B31" s="2"/>
      <c r="C31" s="9"/>
      <c r="D31" s="9"/>
      <c r="E31" s="9"/>
      <c r="F31" s="9"/>
      <c r="G31" s="9"/>
      <c r="H31" s="9"/>
      <c r="I31" s="9"/>
      <c r="J31" s="9"/>
      <c r="K31" s="11">
        <v>318110</v>
      </c>
      <c r="L31" s="16"/>
      <c r="M31" s="16"/>
      <c r="N31" s="16"/>
      <c r="O31" s="16"/>
      <c r="P31" s="48"/>
      <c r="Q31" s="45"/>
      <c r="R31" s="45"/>
    </row>
    <row r="32" spans="1:18" x14ac:dyDescent="0.25">
      <c r="A32" s="67" t="s">
        <v>29</v>
      </c>
      <c r="B32" s="56">
        <v>2019</v>
      </c>
      <c r="C32" s="56">
        <v>2019</v>
      </c>
      <c r="D32" s="56">
        <v>2019</v>
      </c>
      <c r="E32" s="56">
        <v>2019</v>
      </c>
      <c r="F32" s="46">
        <v>2020</v>
      </c>
      <c r="G32" s="44">
        <v>2021</v>
      </c>
      <c r="H32" s="44">
        <v>2022</v>
      </c>
      <c r="I32" s="3"/>
      <c r="J32" s="9"/>
      <c r="K32" s="11">
        <v>334110</v>
      </c>
      <c r="L32" s="16"/>
      <c r="M32" s="16"/>
      <c r="N32" s="16"/>
      <c r="O32" s="16"/>
      <c r="P32" s="48"/>
      <c r="Q32" s="45"/>
      <c r="R32" s="45"/>
    </row>
    <row r="33" spans="1:18" ht="15" customHeight="1" x14ac:dyDescent="0.25">
      <c r="A33" s="67"/>
      <c r="B33" s="97" t="s">
        <v>17</v>
      </c>
      <c r="C33" s="97" t="s">
        <v>46</v>
      </c>
      <c r="D33" s="97" t="s">
        <v>47</v>
      </c>
      <c r="E33" s="97" t="s">
        <v>48</v>
      </c>
      <c r="F33" s="102" t="s">
        <v>18</v>
      </c>
      <c r="G33" s="105" t="s">
        <v>19</v>
      </c>
      <c r="H33" s="105" t="s">
        <v>19</v>
      </c>
      <c r="I33" s="3"/>
      <c r="J33" s="9"/>
      <c r="K33" s="11">
        <v>335110</v>
      </c>
      <c r="L33" s="16"/>
      <c r="M33" s="16"/>
      <c r="N33" s="16"/>
      <c r="O33" s="16"/>
      <c r="P33" s="48"/>
      <c r="Q33" s="45"/>
      <c r="R33" s="45"/>
    </row>
    <row r="34" spans="1:18" ht="42" customHeight="1" x14ac:dyDescent="0.25">
      <c r="A34" s="67"/>
      <c r="B34" s="99"/>
      <c r="C34" s="99"/>
      <c r="D34" s="99"/>
      <c r="E34" s="99"/>
      <c r="F34" s="103"/>
      <c r="G34" s="106"/>
      <c r="H34" s="106"/>
      <c r="I34" s="3"/>
      <c r="J34" s="9"/>
      <c r="K34" s="11">
        <v>336110</v>
      </c>
      <c r="L34" s="16"/>
      <c r="M34" s="16"/>
      <c r="N34" s="16"/>
      <c r="O34" s="16"/>
      <c r="P34" s="48"/>
      <c r="Q34" s="45"/>
      <c r="R34" s="45"/>
    </row>
    <row r="35" spans="1:18" x14ac:dyDescent="0.25">
      <c r="A35" s="67"/>
      <c r="B35" s="99"/>
      <c r="C35" s="99"/>
      <c r="D35" s="99"/>
      <c r="E35" s="99"/>
      <c r="F35" s="103"/>
      <c r="G35" s="106"/>
      <c r="H35" s="106"/>
      <c r="I35" s="3"/>
      <c r="J35" s="9"/>
      <c r="K35" s="11">
        <v>337110</v>
      </c>
      <c r="L35" s="16"/>
      <c r="M35" s="16"/>
      <c r="N35" s="16"/>
      <c r="O35" s="16"/>
      <c r="P35" s="48"/>
      <c r="Q35" s="45"/>
      <c r="R35" s="45"/>
    </row>
    <row r="36" spans="1:18" hidden="1" x14ac:dyDescent="0.25">
      <c r="A36" s="67"/>
      <c r="B36" s="98"/>
      <c r="C36" s="98"/>
      <c r="D36" s="98"/>
      <c r="E36" s="98"/>
      <c r="F36" s="104"/>
      <c r="G36" s="107"/>
      <c r="H36" s="107"/>
      <c r="I36" s="3"/>
      <c r="J36" s="9"/>
      <c r="K36" s="11">
        <v>338110</v>
      </c>
      <c r="L36" s="16"/>
      <c r="M36" s="16"/>
      <c r="N36" s="16"/>
      <c r="O36" s="16"/>
      <c r="P36" s="48"/>
      <c r="Q36" s="45"/>
      <c r="R36" s="45"/>
    </row>
    <row r="37" spans="1:18" x14ac:dyDescent="0.25">
      <c r="A37" s="15"/>
      <c r="B37" s="42">
        <f>B38+B39+B40</f>
        <v>306.60000000000002</v>
      </c>
      <c r="C37" s="42">
        <f t="shared" ref="C37:H37" si="5">C38+C39+C40</f>
        <v>339.9</v>
      </c>
      <c r="D37" s="42">
        <f t="shared" si="5"/>
        <v>244.4</v>
      </c>
      <c r="E37" s="42">
        <f t="shared" si="5"/>
        <v>258.2</v>
      </c>
      <c r="F37" s="42">
        <f t="shared" si="5"/>
        <v>360.4</v>
      </c>
      <c r="G37" s="42">
        <f t="shared" si="5"/>
        <v>383.3</v>
      </c>
      <c r="H37" s="42">
        <f t="shared" si="5"/>
        <v>395.8</v>
      </c>
      <c r="I37" s="3"/>
      <c r="J37" s="9"/>
      <c r="K37" s="11">
        <v>333110</v>
      </c>
      <c r="L37" s="16">
        <v>216.1</v>
      </c>
      <c r="M37" s="16">
        <v>216</v>
      </c>
      <c r="N37" s="16">
        <v>147.19999999999999</v>
      </c>
      <c r="O37" s="16">
        <v>171.2</v>
      </c>
      <c r="P37" s="48">
        <v>193.9</v>
      </c>
      <c r="Q37" s="45">
        <v>203.1</v>
      </c>
      <c r="R37" s="45">
        <v>203.1</v>
      </c>
    </row>
    <row r="38" spans="1:18" x14ac:dyDescent="0.25">
      <c r="A38" s="20">
        <v>149800</v>
      </c>
      <c r="B38" s="16">
        <f t="shared" ref="B38:H38" si="6">L38</f>
        <v>306.60000000000002</v>
      </c>
      <c r="C38" s="51">
        <f t="shared" si="6"/>
        <v>339.9</v>
      </c>
      <c r="D38" s="16">
        <f t="shared" si="6"/>
        <v>244.4</v>
      </c>
      <c r="E38" s="16">
        <f t="shared" si="6"/>
        <v>258.2</v>
      </c>
      <c r="F38" s="16">
        <f t="shared" si="6"/>
        <v>360.4</v>
      </c>
      <c r="G38" s="16">
        <f t="shared" si="6"/>
        <v>383.3</v>
      </c>
      <c r="H38" s="16">
        <f t="shared" si="6"/>
        <v>395.8</v>
      </c>
      <c r="I38" s="14"/>
      <c r="J38" s="9"/>
      <c r="K38" s="17" t="s">
        <v>33</v>
      </c>
      <c r="L38" s="20">
        <f>L26+L25+L24+L9+L4</f>
        <v>306.60000000000002</v>
      </c>
      <c r="M38" s="20">
        <f t="shared" ref="M38:R38" si="7">M26+M25+M24+M9+M4</f>
        <v>339.9</v>
      </c>
      <c r="N38" s="20">
        <f t="shared" si="7"/>
        <v>244.4</v>
      </c>
      <c r="O38" s="20">
        <f t="shared" si="7"/>
        <v>258.2</v>
      </c>
      <c r="P38" s="49">
        <f t="shared" si="7"/>
        <v>360.4</v>
      </c>
      <c r="Q38" s="49">
        <f t="shared" si="7"/>
        <v>383.3</v>
      </c>
      <c r="R38" s="49">
        <f t="shared" si="7"/>
        <v>395.8</v>
      </c>
    </row>
    <row r="39" spans="1:18" x14ac:dyDescent="0.25">
      <c r="A39" s="20">
        <v>142310</v>
      </c>
      <c r="B39" s="16"/>
      <c r="C39" s="51"/>
      <c r="D39" s="16"/>
      <c r="E39" s="16"/>
      <c r="F39" s="16"/>
      <c r="G39" s="16"/>
      <c r="H39" s="16"/>
      <c r="I39" s="14"/>
      <c r="J39" s="9"/>
    </row>
    <row r="40" spans="1:18" x14ac:dyDescent="0.25">
      <c r="A40" s="20">
        <v>142320</v>
      </c>
      <c r="B40" s="16"/>
      <c r="C40" s="51"/>
      <c r="D40" s="16"/>
      <c r="E40" s="16"/>
      <c r="F40" s="16"/>
      <c r="G40" s="16"/>
      <c r="H40" s="16"/>
      <c r="I40" s="14"/>
      <c r="J40" s="9"/>
      <c r="K40" t="s">
        <v>35</v>
      </c>
    </row>
    <row r="41" spans="1:18" x14ac:dyDescent="0.25">
      <c r="A41" s="11"/>
      <c r="B41" s="16"/>
      <c r="C41" s="16"/>
      <c r="D41" s="16"/>
      <c r="E41" s="16"/>
      <c r="F41" s="16"/>
      <c r="G41" s="16"/>
      <c r="H41" s="16"/>
      <c r="I41" s="14"/>
      <c r="J41" s="9"/>
    </row>
    <row r="42" spans="1:18" x14ac:dyDescent="0.25">
      <c r="A42" s="21"/>
      <c r="B42" s="21"/>
      <c r="C42" s="21"/>
      <c r="D42" s="21"/>
      <c r="E42" s="21"/>
      <c r="F42" s="21"/>
      <c r="G42" s="21"/>
      <c r="H42" s="21"/>
      <c r="I42" s="14"/>
      <c r="J42" s="9"/>
      <c r="K42" s="26" t="s">
        <v>36</v>
      </c>
      <c r="L42" s="26"/>
      <c r="N42" s="27"/>
      <c r="O42" s="27"/>
      <c r="P42" s="27"/>
    </row>
    <row r="43" spans="1:18" x14ac:dyDescent="0.25">
      <c r="A43" s="21"/>
      <c r="B43" s="21"/>
      <c r="C43" s="21"/>
      <c r="D43" s="21"/>
      <c r="E43" s="21"/>
      <c r="F43" s="21"/>
      <c r="G43" s="21"/>
      <c r="H43" s="21"/>
      <c r="I43" s="14"/>
      <c r="J43" s="9"/>
    </row>
    <row r="44" spans="1:18" x14ac:dyDescent="0.25">
      <c r="A44" s="21"/>
      <c r="B44" s="21"/>
      <c r="C44" s="21"/>
      <c r="D44" s="21"/>
      <c r="E44" s="21"/>
      <c r="F44" s="21"/>
      <c r="G44" s="21"/>
      <c r="H44" s="21"/>
      <c r="I44" s="14"/>
      <c r="J44" s="9"/>
      <c r="K44" s="94" t="s">
        <v>37</v>
      </c>
      <c r="L44" s="94"/>
      <c r="M44" s="94"/>
      <c r="N44" s="27"/>
      <c r="O44" s="27"/>
      <c r="P44" s="27"/>
    </row>
    <row r="45" spans="1:18" x14ac:dyDescent="0.25">
      <c r="A45" s="21"/>
      <c r="B45" s="21"/>
      <c r="C45" s="21"/>
      <c r="D45" s="21"/>
      <c r="E45" s="21"/>
      <c r="F45" s="21"/>
      <c r="G45" s="21"/>
      <c r="H45" s="21"/>
      <c r="I45" s="14"/>
      <c r="J45" s="9"/>
    </row>
    <row r="46" spans="1:18" x14ac:dyDescent="0.25">
      <c r="A46" s="21"/>
      <c r="B46" s="21"/>
      <c r="C46" s="21"/>
      <c r="D46" s="21"/>
      <c r="E46" s="21"/>
      <c r="F46" s="21"/>
      <c r="G46" s="21"/>
      <c r="H46" s="21"/>
      <c r="I46" s="14"/>
      <c r="J46" s="9"/>
    </row>
  </sheetData>
  <mergeCells count="56">
    <mergeCell ref="G1:H1"/>
    <mergeCell ref="F2:I2"/>
    <mergeCell ref="K2:K3"/>
    <mergeCell ref="C7:G7"/>
    <mergeCell ref="C8:G8"/>
    <mergeCell ref="M9:M10"/>
    <mergeCell ref="N9:N10"/>
    <mergeCell ref="O9:O10"/>
    <mergeCell ref="P9:P10"/>
    <mergeCell ref="A9:B10"/>
    <mergeCell ref="C9:G10"/>
    <mergeCell ref="H9:H10"/>
    <mergeCell ref="K9:K10"/>
    <mergeCell ref="A11:B11"/>
    <mergeCell ref="C11:G11"/>
    <mergeCell ref="A12:B12"/>
    <mergeCell ref="C12:G12"/>
    <mergeCell ref="L9:L10"/>
    <mergeCell ref="B17:I17"/>
    <mergeCell ref="A19:A20"/>
    <mergeCell ref="B19:B20"/>
    <mergeCell ref="C19:D20"/>
    <mergeCell ref="E19:E20"/>
    <mergeCell ref="A21:A23"/>
    <mergeCell ref="C21:D21"/>
    <mergeCell ref="C22:D22"/>
    <mergeCell ref="C23:D23"/>
    <mergeCell ref="A24:A26"/>
    <mergeCell ref="C24:D24"/>
    <mergeCell ref="C25:D25"/>
    <mergeCell ref="C26:D26"/>
    <mergeCell ref="A32:A36"/>
    <mergeCell ref="K44:M44"/>
    <mergeCell ref="A27:A29"/>
    <mergeCell ref="C27:D27"/>
    <mergeCell ref="C28:D28"/>
    <mergeCell ref="C29:D29"/>
    <mergeCell ref="K26:K27"/>
    <mergeCell ref="L26:L27"/>
    <mergeCell ref="M26:M27"/>
    <mergeCell ref="Q9:Q10"/>
    <mergeCell ref="R9:R10"/>
    <mergeCell ref="Q26:Q27"/>
    <mergeCell ref="R26:R27"/>
    <mergeCell ref="B33:B36"/>
    <mergeCell ref="C33:C36"/>
    <mergeCell ref="D33:D36"/>
    <mergeCell ref="E33:E36"/>
    <mergeCell ref="F33:F36"/>
    <mergeCell ref="G33:G36"/>
    <mergeCell ref="H33:H36"/>
    <mergeCell ref="N26:N27"/>
    <mergeCell ref="O26:O27"/>
    <mergeCell ref="P26:P27"/>
    <mergeCell ref="B15:I15"/>
    <mergeCell ref="B16:I16"/>
  </mergeCells>
  <pageMargins left="0.70866141732283472" right="0.11811023622047245" top="0.74803149606299213" bottom="0.74803149606299213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topLeftCell="A28" workbookViewId="0">
      <selection activeCell="H5" sqref="H5"/>
    </sheetView>
  </sheetViews>
  <sheetFormatPr defaultRowHeight="15" x14ac:dyDescent="0.25"/>
  <cols>
    <col min="1" max="1" width="9.7109375" customWidth="1"/>
    <col min="2" max="2" width="9.42578125" customWidth="1"/>
    <col min="3" max="3" width="11.28515625" customWidth="1"/>
    <col min="4" max="4" width="10.140625" customWidth="1"/>
    <col min="5" max="5" width="7.42578125" customWidth="1"/>
    <col min="12" max="12" width="11.5703125" customWidth="1"/>
    <col min="13" max="13" width="11.7109375" customWidth="1"/>
    <col min="14" max="14" width="12.28515625" customWidth="1"/>
    <col min="15" max="15" width="11.28515625" customWidth="1"/>
    <col min="16" max="16" width="12.5703125" customWidth="1"/>
  </cols>
  <sheetData>
    <row r="1" spans="1:18" ht="15.75" x14ac:dyDescent="0.25">
      <c r="A1" s="9"/>
      <c r="B1" s="9"/>
      <c r="C1" s="9"/>
      <c r="D1" s="9"/>
      <c r="E1" s="9"/>
      <c r="F1" s="9"/>
      <c r="G1" s="86" t="s">
        <v>0</v>
      </c>
      <c r="H1" s="86"/>
      <c r="I1" s="9"/>
      <c r="J1" s="9"/>
      <c r="K1" s="22" t="s">
        <v>34</v>
      </c>
      <c r="L1" s="23"/>
      <c r="M1" s="9"/>
      <c r="N1" s="9"/>
      <c r="O1" s="9"/>
      <c r="P1" s="9"/>
    </row>
    <row r="2" spans="1:18" ht="15" customHeight="1" x14ac:dyDescent="0.25">
      <c r="A2" s="9"/>
      <c r="B2" s="9"/>
      <c r="C2" s="9"/>
      <c r="D2" s="9"/>
      <c r="E2" s="9"/>
      <c r="F2" s="68" t="s">
        <v>28</v>
      </c>
      <c r="G2" s="68"/>
      <c r="H2" s="68"/>
      <c r="I2" s="68"/>
      <c r="J2" s="9"/>
      <c r="K2" s="67" t="s">
        <v>29</v>
      </c>
      <c r="L2" s="65">
        <v>2019</v>
      </c>
      <c r="M2" s="65">
        <v>2019</v>
      </c>
      <c r="N2" s="65">
        <v>2019</v>
      </c>
      <c r="O2" s="65">
        <v>2019</v>
      </c>
      <c r="P2" s="46">
        <v>2020</v>
      </c>
      <c r="Q2" s="44">
        <v>2021</v>
      </c>
      <c r="R2" s="44">
        <v>2022</v>
      </c>
    </row>
    <row r="3" spans="1:18" ht="27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67"/>
      <c r="L3" s="25" t="s">
        <v>17</v>
      </c>
      <c r="M3" s="25" t="s">
        <v>46</v>
      </c>
      <c r="N3" s="25" t="s">
        <v>47</v>
      </c>
      <c r="O3" s="25" t="s">
        <v>48</v>
      </c>
      <c r="P3" s="50" t="s">
        <v>18</v>
      </c>
      <c r="Q3" s="39" t="s">
        <v>19</v>
      </c>
      <c r="R3" s="39" t="s">
        <v>19</v>
      </c>
    </row>
    <row r="4" spans="1:18" ht="28.5" x14ac:dyDescent="0.25">
      <c r="A4" s="9"/>
      <c r="B4" s="9"/>
      <c r="C4" s="9"/>
      <c r="D4" s="9"/>
      <c r="E4" s="9"/>
      <c r="F4" s="9"/>
      <c r="G4" s="9" t="s">
        <v>1</v>
      </c>
      <c r="H4" s="66" t="s">
        <v>51</v>
      </c>
      <c r="I4" s="9"/>
      <c r="J4" s="9"/>
      <c r="K4" s="62" t="s">
        <v>44</v>
      </c>
      <c r="L4" s="65">
        <f>L5+L6+L7+L8</f>
        <v>0</v>
      </c>
      <c r="M4" s="65">
        <f t="shared" ref="M4:R4" si="0">M5+M6+M7+M8</f>
        <v>0</v>
      </c>
      <c r="N4" s="65">
        <f t="shared" si="0"/>
        <v>0</v>
      </c>
      <c r="O4" s="65">
        <f t="shared" si="0"/>
        <v>0</v>
      </c>
      <c r="P4" s="65">
        <f t="shared" si="0"/>
        <v>0</v>
      </c>
      <c r="Q4" s="65">
        <f t="shared" si="0"/>
        <v>0</v>
      </c>
      <c r="R4" s="65">
        <f t="shared" si="0"/>
        <v>0</v>
      </c>
    </row>
    <row r="5" spans="1:18" x14ac:dyDescent="0.25">
      <c r="A5" s="9"/>
      <c r="B5" s="9"/>
      <c r="C5" s="1"/>
      <c r="D5" s="28" t="s">
        <v>45</v>
      </c>
      <c r="E5" s="1"/>
      <c r="F5" s="9"/>
      <c r="G5" s="9"/>
      <c r="H5" s="9"/>
      <c r="I5" s="9"/>
      <c r="J5" s="9"/>
      <c r="K5" s="20">
        <v>211180</v>
      </c>
      <c r="L5" s="16"/>
      <c r="M5" s="18"/>
      <c r="N5" s="18"/>
      <c r="O5" s="18"/>
      <c r="P5" s="53"/>
      <c r="Q5" s="61"/>
      <c r="R5" s="61"/>
    </row>
    <row r="6" spans="1:18" x14ac:dyDescent="0.25">
      <c r="A6" s="9"/>
      <c r="B6" s="9"/>
      <c r="C6" s="9"/>
      <c r="D6" s="9"/>
      <c r="E6" s="9"/>
      <c r="F6" s="9"/>
      <c r="G6" s="9"/>
      <c r="H6" s="33" t="s">
        <v>30</v>
      </c>
      <c r="I6" s="9"/>
      <c r="J6" s="9"/>
      <c r="K6" s="20">
        <v>212100</v>
      </c>
      <c r="L6" s="16"/>
      <c r="M6" s="18"/>
      <c r="N6" s="18"/>
      <c r="O6" s="18"/>
      <c r="P6" s="53"/>
      <c r="Q6" s="61"/>
      <c r="R6" s="61"/>
    </row>
    <row r="7" spans="1:18" x14ac:dyDescent="0.25">
      <c r="A7" s="4" t="s">
        <v>2</v>
      </c>
      <c r="B7" s="5"/>
      <c r="C7" s="69" t="s">
        <v>43</v>
      </c>
      <c r="D7" s="69"/>
      <c r="E7" s="69"/>
      <c r="F7" s="69"/>
      <c r="G7" s="69"/>
      <c r="H7" s="63">
        <v>1313</v>
      </c>
      <c r="I7" s="9"/>
      <c r="J7" s="9"/>
      <c r="K7" s="20">
        <v>212210</v>
      </c>
      <c r="L7" s="16"/>
      <c r="M7" s="18"/>
      <c r="N7" s="18"/>
      <c r="O7" s="18"/>
      <c r="P7" s="53"/>
      <c r="Q7" s="61"/>
      <c r="R7" s="61"/>
    </row>
    <row r="8" spans="1:18" x14ac:dyDescent="0.25">
      <c r="A8" s="4" t="s">
        <v>3</v>
      </c>
      <c r="B8" s="5"/>
      <c r="C8" s="69" t="s">
        <v>42</v>
      </c>
      <c r="D8" s="69"/>
      <c r="E8" s="69"/>
      <c r="F8" s="69"/>
      <c r="G8" s="69"/>
      <c r="H8" s="63">
        <v>13395</v>
      </c>
      <c r="I8" s="9"/>
      <c r="J8" s="9"/>
      <c r="K8" s="20">
        <v>211320</v>
      </c>
      <c r="L8" s="16"/>
      <c r="M8" s="18"/>
      <c r="N8" s="18"/>
      <c r="O8" s="18"/>
      <c r="P8" s="53"/>
      <c r="Q8" s="61"/>
      <c r="R8" s="61"/>
    </row>
    <row r="9" spans="1:18" ht="15" customHeight="1" x14ac:dyDescent="0.25">
      <c r="A9" s="71" t="s">
        <v>4</v>
      </c>
      <c r="B9" s="71"/>
      <c r="C9" s="69" t="s">
        <v>40</v>
      </c>
      <c r="D9" s="69"/>
      <c r="E9" s="69"/>
      <c r="F9" s="69"/>
      <c r="G9" s="69"/>
      <c r="H9" s="73" t="s">
        <v>38</v>
      </c>
      <c r="I9" s="9"/>
      <c r="J9" s="9"/>
      <c r="K9" s="88" t="s">
        <v>31</v>
      </c>
      <c r="L9" s="90">
        <f>L11+L12+L13+L14+L15+L16+L17+L18+L19+L20+L21+L22+L23</f>
        <v>0</v>
      </c>
      <c r="M9" s="92">
        <f>M11+M12+M13+M14+M15+M16+M17+M18+M19+M20+M21+M22+M23</f>
        <v>0</v>
      </c>
      <c r="N9" s="92">
        <f>N11+N12+N13+N14+N15+N16+N17+N18+N19+N20+N21+N22+N23</f>
        <v>0</v>
      </c>
      <c r="O9" s="92">
        <f>O11+O12+O13+O14+O15+O16+O17+O18+O19+O20+O21+O22+O23</f>
        <v>0</v>
      </c>
      <c r="P9" s="95">
        <f t="shared" ref="P9:R9" si="1">P11+P12+P13+P14+P15+P16+P17+P18+P19+P20+P21+P22+P23</f>
        <v>0</v>
      </c>
      <c r="Q9" s="95">
        <f t="shared" si="1"/>
        <v>0</v>
      </c>
      <c r="R9" s="95">
        <f t="shared" si="1"/>
        <v>0</v>
      </c>
    </row>
    <row r="10" spans="1:18" ht="22.5" customHeight="1" x14ac:dyDescent="0.25">
      <c r="A10" s="71"/>
      <c r="B10" s="71"/>
      <c r="C10" s="69"/>
      <c r="D10" s="69"/>
      <c r="E10" s="69"/>
      <c r="F10" s="69"/>
      <c r="G10" s="69"/>
      <c r="H10" s="74"/>
      <c r="I10" s="9"/>
      <c r="J10" s="9"/>
      <c r="K10" s="89"/>
      <c r="L10" s="91"/>
      <c r="M10" s="93"/>
      <c r="N10" s="93"/>
      <c r="O10" s="93"/>
      <c r="P10" s="96"/>
      <c r="Q10" s="96"/>
      <c r="R10" s="96"/>
    </row>
    <row r="11" spans="1:18" x14ac:dyDescent="0.25">
      <c r="A11" s="72" t="s">
        <v>5</v>
      </c>
      <c r="B11" s="72"/>
      <c r="C11" s="69" t="s">
        <v>41</v>
      </c>
      <c r="D11" s="69"/>
      <c r="E11" s="69"/>
      <c r="F11" s="69"/>
      <c r="G11" s="69"/>
      <c r="H11" s="63">
        <v>88</v>
      </c>
      <c r="I11" s="9"/>
      <c r="J11" s="9"/>
      <c r="K11" s="18">
        <v>222110</v>
      </c>
      <c r="L11" s="18"/>
      <c r="M11" s="18"/>
      <c r="N11" s="18"/>
      <c r="O11" s="18"/>
      <c r="P11" s="53"/>
      <c r="Q11" s="52"/>
      <c r="R11" s="52"/>
    </row>
    <row r="12" spans="1:18" x14ac:dyDescent="0.25">
      <c r="A12" s="79" t="s">
        <v>6</v>
      </c>
      <c r="B12" s="80"/>
      <c r="C12" s="69" t="s">
        <v>40</v>
      </c>
      <c r="D12" s="69"/>
      <c r="E12" s="69"/>
      <c r="F12" s="69"/>
      <c r="G12" s="69"/>
      <c r="H12" s="37" t="s">
        <v>39</v>
      </c>
      <c r="I12" s="9"/>
      <c r="J12" s="9"/>
      <c r="K12" s="18">
        <v>222120</v>
      </c>
      <c r="L12" s="18"/>
      <c r="M12" s="18"/>
      <c r="N12" s="18"/>
      <c r="O12" s="18"/>
      <c r="P12" s="53"/>
      <c r="Q12" s="52"/>
      <c r="R12" s="52"/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18">
        <v>222140</v>
      </c>
      <c r="L13" s="18"/>
      <c r="M13" s="18"/>
      <c r="N13" s="18"/>
      <c r="O13" s="18"/>
      <c r="P13" s="53"/>
      <c r="Q13" s="52"/>
      <c r="R13" s="52"/>
    </row>
    <row r="14" spans="1:18" x14ac:dyDescent="0.25">
      <c r="A14" s="8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18">
        <v>222190</v>
      </c>
      <c r="L14" s="18"/>
      <c r="M14" s="18"/>
      <c r="N14" s="18"/>
      <c r="O14" s="18"/>
      <c r="P14" s="53"/>
      <c r="Q14" s="52"/>
      <c r="R14" s="52"/>
    </row>
    <row r="15" spans="1:18" x14ac:dyDescent="0.25">
      <c r="A15" s="7" t="s">
        <v>8</v>
      </c>
      <c r="B15" s="69"/>
      <c r="C15" s="69"/>
      <c r="D15" s="69"/>
      <c r="E15" s="69"/>
      <c r="F15" s="69"/>
      <c r="G15" s="69"/>
      <c r="H15" s="69"/>
      <c r="I15" s="69"/>
      <c r="J15" s="9"/>
      <c r="K15" s="18">
        <v>222210</v>
      </c>
      <c r="L15" s="18"/>
      <c r="M15" s="18"/>
      <c r="N15" s="18"/>
      <c r="O15" s="18"/>
      <c r="P15" s="53"/>
      <c r="Q15" s="52"/>
      <c r="R15" s="52"/>
    </row>
    <row r="16" spans="1:18" x14ac:dyDescent="0.25">
      <c r="A16" s="7" t="s">
        <v>9</v>
      </c>
      <c r="B16" s="69"/>
      <c r="C16" s="69"/>
      <c r="D16" s="69"/>
      <c r="E16" s="69"/>
      <c r="F16" s="69"/>
      <c r="G16" s="69"/>
      <c r="H16" s="69"/>
      <c r="I16" s="69"/>
      <c r="J16" s="9"/>
      <c r="K16" s="18">
        <v>222220</v>
      </c>
      <c r="L16" s="18"/>
      <c r="M16" s="18"/>
      <c r="N16" s="18"/>
      <c r="O16" s="18"/>
      <c r="P16" s="53"/>
      <c r="Q16" s="52"/>
      <c r="R16" s="52"/>
    </row>
    <row r="17" spans="1:18" ht="26.25" x14ac:dyDescent="0.25">
      <c r="A17" s="7" t="s">
        <v>10</v>
      </c>
      <c r="B17" s="69"/>
      <c r="C17" s="69"/>
      <c r="D17" s="69"/>
      <c r="E17" s="69"/>
      <c r="F17" s="69"/>
      <c r="G17" s="69"/>
      <c r="H17" s="69"/>
      <c r="I17" s="69"/>
      <c r="J17" s="9"/>
      <c r="K17" s="18">
        <v>222400</v>
      </c>
      <c r="L17" s="18"/>
      <c r="M17" s="18"/>
      <c r="N17" s="18"/>
      <c r="O17" s="18"/>
      <c r="P17" s="53"/>
      <c r="Q17" s="52"/>
      <c r="R17" s="52"/>
    </row>
    <row r="18" spans="1:18" x14ac:dyDescent="0.25">
      <c r="A18" s="10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18">
        <v>222500</v>
      </c>
      <c r="L18" s="18"/>
      <c r="M18" s="18"/>
      <c r="N18" s="18"/>
      <c r="O18" s="18"/>
      <c r="P18" s="53"/>
      <c r="Q18" s="52"/>
      <c r="R18" s="52"/>
    </row>
    <row r="19" spans="1:18" ht="15" customHeight="1" x14ac:dyDescent="0.25">
      <c r="A19" s="87" t="s">
        <v>12</v>
      </c>
      <c r="B19" s="70" t="s">
        <v>13</v>
      </c>
      <c r="C19" s="82" t="s">
        <v>14</v>
      </c>
      <c r="D19" s="83"/>
      <c r="E19" s="81" t="s">
        <v>15</v>
      </c>
      <c r="F19" s="64">
        <v>2016</v>
      </c>
      <c r="G19" s="64">
        <v>2017</v>
      </c>
      <c r="H19" s="64">
        <v>2018</v>
      </c>
      <c r="I19" s="64">
        <v>2019</v>
      </c>
      <c r="J19" s="64">
        <v>2020</v>
      </c>
      <c r="K19" s="18">
        <v>222600</v>
      </c>
      <c r="L19" s="18"/>
      <c r="M19" s="18"/>
      <c r="N19" s="18"/>
      <c r="O19" s="18"/>
      <c r="P19" s="53"/>
      <c r="Q19" s="52"/>
      <c r="R19" s="52"/>
    </row>
    <row r="20" spans="1:18" ht="23.25" customHeight="1" x14ac:dyDescent="0.25">
      <c r="A20" s="87"/>
      <c r="B20" s="70"/>
      <c r="C20" s="84"/>
      <c r="D20" s="85"/>
      <c r="E20" s="81"/>
      <c r="F20" s="64" t="s">
        <v>16</v>
      </c>
      <c r="G20" s="64" t="s">
        <v>17</v>
      </c>
      <c r="H20" s="64" t="s">
        <v>18</v>
      </c>
      <c r="I20" s="64" t="s">
        <v>19</v>
      </c>
      <c r="J20" s="64" t="s">
        <v>19</v>
      </c>
      <c r="K20" s="18">
        <v>222710</v>
      </c>
      <c r="L20" s="18"/>
      <c r="M20" s="18"/>
      <c r="N20" s="18"/>
      <c r="O20" s="18"/>
      <c r="P20" s="53"/>
      <c r="Q20" s="52"/>
      <c r="R20" s="52"/>
    </row>
    <row r="21" spans="1:18" x14ac:dyDescent="0.25">
      <c r="A21" s="78" t="s">
        <v>20</v>
      </c>
      <c r="B21" s="13"/>
      <c r="C21" s="75" t="s">
        <v>21</v>
      </c>
      <c r="D21" s="76"/>
      <c r="E21" s="13"/>
      <c r="F21" s="13"/>
      <c r="G21" s="13"/>
      <c r="H21" s="13"/>
      <c r="I21" s="13"/>
      <c r="J21" s="13"/>
      <c r="K21" s="19">
        <v>222970</v>
      </c>
      <c r="L21" s="11"/>
      <c r="M21" s="18"/>
      <c r="N21" s="18"/>
      <c r="O21" s="18"/>
      <c r="P21" s="53"/>
      <c r="Q21" s="52"/>
      <c r="R21" s="52"/>
    </row>
    <row r="22" spans="1:18" x14ac:dyDescent="0.25">
      <c r="A22" s="78"/>
      <c r="B22" s="13"/>
      <c r="C22" s="75" t="s">
        <v>22</v>
      </c>
      <c r="D22" s="76"/>
      <c r="E22" s="13"/>
      <c r="F22" s="13"/>
      <c r="G22" s="13"/>
      <c r="H22" s="13"/>
      <c r="I22" s="13"/>
      <c r="J22" s="13"/>
      <c r="K22" s="19">
        <v>222980</v>
      </c>
      <c r="L22" s="11"/>
      <c r="M22" s="18"/>
      <c r="N22" s="18"/>
      <c r="O22" s="18"/>
      <c r="P22" s="53"/>
      <c r="Q22" s="52"/>
      <c r="R22" s="52"/>
    </row>
    <row r="23" spans="1:18" x14ac:dyDescent="0.25">
      <c r="A23" s="78"/>
      <c r="B23" s="13"/>
      <c r="C23" s="75" t="s">
        <v>23</v>
      </c>
      <c r="D23" s="76"/>
      <c r="E23" s="13"/>
      <c r="F23" s="13"/>
      <c r="G23" s="13"/>
      <c r="H23" s="13"/>
      <c r="I23" s="13"/>
      <c r="J23" s="13"/>
      <c r="K23" s="19">
        <v>222990</v>
      </c>
      <c r="L23" s="11"/>
      <c r="M23" s="18"/>
      <c r="N23" s="18"/>
      <c r="O23" s="18"/>
      <c r="P23" s="53"/>
      <c r="Q23" s="52"/>
      <c r="R23" s="52"/>
    </row>
    <row r="24" spans="1:18" x14ac:dyDescent="0.25">
      <c r="A24" s="77" t="s">
        <v>24</v>
      </c>
      <c r="B24" s="13"/>
      <c r="C24" s="75" t="s">
        <v>21</v>
      </c>
      <c r="D24" s="76"/>
      <c r="E24" s="13"/>
      <c r="F24" s="13"/>
      <c r="G24" s="13"/>
      <c r="H24" s="13"/>
      <c r="I24" s="13"/>
      <c r="J24" s="13"/>
      <c r="K24" s="32">
        <v>272500</v>
      </c>
      <c r="L24" s="11"/>
      <c r="M24" s="18">
        <v>32</v>
      </c>
      <c r="N24" s="18">
        <v>32</v>
      </c>
      <c r="O24" s="18">
        <v>32</v>
      </c>
      <c r="P24" s="53">
        <v>36</v>
      </c>
      <c r="Q24" s="52">
        <v>36</v>
      </c>
      <c r="R24" s="52">
        <v>36</v>
      </c>
    </row>
    <row r="25" spans="1:18" x14ac:dyDescent="0.25">
      <c r="A25" s="77"/>
      <c r="B25" s="13"/>
      <c r="C25" s="75" t="s">
        <v>22</v>
      </c>
      <c r="D25" s="76"/>
      <c r="E25" s="13"/>
      <c r="F25" s="13"/>
      <c r="G25" s="13"/>
      <c r="H25" s="13"/>
      <c r="I25" s="13"/>
      <c r="J25" s="13"/>
      <c r="K25" s="17">
        <v>273500</v>
      </c>
      <c r="L25" s="11"/>
      <c r="M25" s="18"/>
      <c r="N25" s="18"/>
      <c r="O25" s="18"/>
      <c r="P25" s="53"/>
      <c r="Q25" s="52"/>
      <c r="R25" s="52"/>
    </row>
    <row r="26" spans="1:18" ht="15" customHeight="1" x14ac:dyDescent="0.25">
      <c r="A26" s="77"/>
      <c r="B26" s="13"/>
      <c r="C26" s="75" t="s">
        <v>23</v>
      </c>
      <c r="D26" s="76"/>
      <c r="E26" s="13"/>
      <c r="F26" s="13"/>
      <c r="G26" s="13"/>
      <c r="H26" s="13"/>
      <c r="I26" s="13"/>
      <c r="J26" s="13"/>
      <c r="K26" s="97" t="s">
        <v>32</v>
      </c>
      <c r="L26" s="90">
        <f>L28+L29+L30+L31+L32+L33+L34+L35+L36+L37+L38</f>
        <v>0</v>
      </c>
      <c r="M26" s="90">
        <f>M28+M29+M30+M31+M32+M33+M34+M35+M36+M37+M38</f>
        <v>0</v>
      </c>
      <c r="N26" s="90">
        <f>N28+N29+N30+N31+N32+N33+N34+N35+N36+N37+N38</f>
        <v>0</v>
      </c>
      <c r="O26" s="90">
        <f t="shared" ref="O26:R26" si="2">O28+O29+O30+O31+O32+O33+O34+O35+O36+O37+O38</f>
        <v>0</v>
      </c>
      <c r="P26" s="90">
        <f t="shared" si="2"/>
        <v>0</v>
      </c>
      <c r="Q26" s="90">
        <f t="shared" si="2"/>
        <v>0</v>
      </c>
      <c r="R26" s="90">
        <f t="shared" si="2"/>
        <v>0</v>
      </c>
    </row>
    <row r="27" spans="1:18" x14ac:dyDescent="0.25">
      <c r="A27" s="78" t="s">
        <v>25</v>
      </c>
      <c r="B27" s="13"/>
      <c r="C27" s="75" t="s">
        <v>21</v>
      </c>
      <c r="D27" s="76"/>
      <c r="E27" s="13"/>
      <c r="F27" s="13"/>
      <c r="G27" s="13"/>
      <c r="H27" s="13"/>
      <c r="I27" s="13"/>
      <c r="J27" s="13"/>
      <c r="K27" s="98"/>
      <c r="L27" s="91"/>
      <c r="M27" s="91"/>
      <c r="N27" s="91"/>
      <c r="O27" s="91"/>
      <c r="P27" s="91"/>
      <c r="Q27" s="91"/>
      <c r="R27" s="91"/>
    </row>
    <row r="28" spans="1:18" x14ac:dyDescent="0.25">
      <c r="A28" s="78"/>
      <c r="B28" s="13"/>
      <c r="C28" s="75" t="s">
        <v>26</v>
      </c>
      <c r="D28" s="76"/>
      <c r="E28" s="13"/>
      <c r="F28" s="13"/>
      <c r="G28" s="13"/>
      <c r="H28" s="13"/>
      <c r="I28" s="13"/>
      <c r="J28" s="13"/>
      <c r="K28" s="11">
        <v>311120</v>
      </c>
      <c r="L28" s="11"/>
      <c r="M28" s="18"/>
      <c r="N28" s="18"/>
      <c r="O28" s="18"/>
      <c r="P28" s="53"/>
      <c r="Q28" s="52"/>
      <c r="R28" s="52"/>
    </row>
    <row r="29" spans="1:18" x14ac:dyDescent="0.25">
      <c r="A29" s="78"/>
      <c r="B29" s="13"/>
      <c r="C29" s="75" t="s">
        <v>23</v>
      </c>
      <c r="D29" s="76"/>
      <c r="E29" s="13"/>
      <c r="F29" s="13"/>
      <c r="G29" s="13"/>
      <c r="H29" s="13"/>
      <c r="I29" s="13"/>
      <c r="J29" s="13"/>
      <c r="K29" s="11">
        <v>314110</v>
      </c>
      <c r="L29" s="11"/>
      <c r="M29" s="18"/>
      <c r="N29" s="18"/>
      <c r="O29" s="18"/>
      <c r="P29" s="53"/>
      <c r="Q29" s="52"/>
      <c r="R29" s="52"/>
    </row>
    <row r="30" spans="1:18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11">
        <v>316110</v>
      </c>
      <c r="L30" s="11"/>
      <c r="M30" s="18"/>
      <c r="N30" s="18"/>
      <c r="O30" s="18"/>
      <c r="P30" s="53"/>
      <c r="Q30" s="52"/>
      <c r="R30" s="52"/>
    </row>
    <row r="31" spans="1:18" ht="15.75" x14ac:dyDescent="0.25">
      <c r="A31" s="31" t="s">
        <v>27</v>
      </c>
      <c r="B31" s="2"/>
      <c r="C31" s="9"/>
      <c r="D31" s="9"/>
      <c r="E31" s="9"/>
      <c r="F31" s="9"/>
      <c r="G31" s="9"/>
      <c r="H31" s="9"/>
      <c r="I31" s="9"/>
      <c r="J31" s="9"/>
      <c r="K31" s="11">
        <v>318110</v>
      </c>
      <c r="L31" s="11"/>
      <c r="M31" s="18"/>
      <c r="N31" s="18"/>
      <c r="O31" s="18"/>
      <c r="P31" s="53"/>
      <c r="Q31" s="52"/>
      <c r="R31" s="52"/>
    </row>
    <row r="32" spans="1:18" ht="15.75" x14ac:dyDescent="0.25">
      <c r="A32" s="31"/>
      <c r="B32" s="2"/>
      <c r="C32" s="9"/>
      <c r="D32" s="9"/>
      <c r="E32" s="9"/>
      <c r="F32" s="9"/>
      <c r="G32" s="9"/>
      <c r="H32" s="9"/>
      <c r="I32" s="9"/>
      <c r="J32" s="9"/>
      <c r="K32" s="11">
        <v>332110</v>
      </c>
      <c r="L32" s="11"/>
      <c r="M32" s="18"/>
      <c r="N32" s="18"/>
      <c r="O32" s="18"/>
      <c r="P32" s="53"/>
      <c r="Q32" s="52"/>
      <c r="R32" s="52"/>
    </row>
    <row r="33" spans="1:18" x14ac:dyDescent="0.25">
      <c r="A33" s="67" t="s">
        <v>29</v>
      </c>
      <c r="B33" s="62">
        <v>2019</v>
      </c>
      <c r="C33" s="65">
        <v>2019</v>
      </c>
      <c r="D33" s="65">
        <v>2019</v>
      </c>
      <c r="E33" s="65">
        <v>2019</v>
      </c>
      <c r="F33" s="46">
        <v>2020</v>
      </c>
      <c r="G33" s="44">
        <v>2021</v>
      </c>
      <c r="H33" s="44">
        <v>2022</v>
      </c>
      <c r="I33" s="3"/>
      <c r="J33" s="9"/>
      <c r="K33" s="11">
        <v>334110</v>
      </c>
      <c r="L33" s="11"/>
      <c r="M33" s="18"/>
      <c r="N33" s="18"/>
      <c r="O33" s="18"/>
      <c r="P33" s="53"/>
      <c r="Q33" s="52"/>
      <c r="R33" s="52"/>
    </row>
    <row r="34" spans="1:18" ht="15" customHeight="1" x14ac:dyDescent="0.25">
      <c r="A34" s="67"/>
      <c r="B34" s="97" t="s">
        <v>17</v>
      </c>
      <c r="C34" s="97" t="s">
        <v>46</v>
      </c>
      <c r="D34" s="97" t="s">
        <v>49</v>
      </c>
      <c r="E34" s="97" t="s">
        <v>48</v>
      </c>
      <c r="F34" s="97" t="s">
        <v>18</v>
      </c>
      <c r="G34" s="97" t="s">
        <v>19</v>
      </c>
      <c r="H34" s="97" t="s">
        <v>19</v>
      </c>
      <c r="I34" s="3"/>
      <c r="J34" s="9"/>
      <c r="K34" s="11">
        <v>335110</v>
      </c>
      <c r="L34" s="11"/>
      <c r="M34" s="18"/>
      <c r="N34" s="18"/>
      <c r="O34" s="18"/>
      <c r="P34" s="53"/>
      <c r="Q34" s="52"/>
      <c r="R34" s="52"/>
    </row>
    <row r="35" spans="1:18" x14ac:dyDescent="0.25">
      <c r="A35" s="67"/>
      <c r="B35" s="99"/>
      <c r="C35" s="99"/>
      <c r="D35" s="99"/>
      <c r="E35" s="99"/>
      <c r="F35" s="99"/>
      <c r="G35" s="99"/>
      <c r="H35" s="99"/>
      <c r="I35" s="3"/>
      <c r="J35" s="9"/>
      <c r="K35" s="11">
        <v>336110</v>
      </c>
      <c r="L35" s="11"/>
      <c r="M35" s="18"/>
      <c r="N35" s="18"/>
      <c r="O35" s="18"/>
      <c r="P35" s="53"/>
      <c r="Q35" s="52"/>
      <c r="R35" s="52"/>
    </row>
    <row r="36" spans="1:18" x14ac:dyDescent="0.25">
      <c r="A36" s="67"/>
      <c r="B36" s="99"/>
      <c r="C36" s="99"/>
      <c r="D36" s="99"/>
      <c r="E36" s="99"/>
      <c r="F36" s="99"/>
      <c r="G36" s="99"/>
      <c r="H36" s="99"/>
      <c r="I36" s="3"/>
      <c r="J36" s="9"/>
      <c r="K36" s="11">
        <v>337110</v>
      </c>
      <c r="L36" s="11"/>
      <c r="M36" s="18"/>
      <c r="N36" s="18"/>
      <c r="O36" s="18"/>
      <c r="P36" s="53"/>
      <c r="Q36" s="52"/>
      <c r="R36" s="52"/>
    </row>
    <row r="37" spans="1:18" ht="28.5" customHeight="1" x14ac:dyDescent="0.25">
      <c r="A37" s="67"/>
      <c r="B37" s="98"/>
      <c r="C37" s="98"/>
      <c r="D37" s="98"/>
      <c r="E37" s="98"/>
      <c r="F37" s="98"/>
      <c r="G37" s="98"/>
      <c r="H37" s="98"/>
      <c r="I37" s="3"/>
      <c r="J37" s="9"/>
      <c r="K37" s="11">
        <v>338110</v>
      </c>
      <c r="L37" s="11"/>
      <c r="M37" s="18"/>
      <c r="N37" s="18"/>
      <c r="O37" s="18"/>
      <c r="P37" s="53"/>
      <c r="Q37" s="52"/>
      <c r="R37" s="52"/>
    </row>
    <row r="38" spans="1:18" x14ac:dyDescent="0.25">
      <c r="A38" s="15"/>
      <c r="B38" s="62">
        <f>B39+B40+B41+B42</f>
        <v>0</v>
      </c>
      <c r="C38" s="62">
        <f>C39+C40+C41+C42</f>
        <v>32</v>
      </c>
      <c r="D38" s="62">
        <f t="shared" ref="D38:E38" si="3">D39+D40+D41+D42</f>
        <v>32</v>
      </c>
      <c r="E38" s="62">
        <f t="shared" si="3"/>
        <v>32</v>
      </c>
      <c r="F38" s="62">
        <f>F39+F40+F41+F42</f>
        <v>36</v>
      </c>
      <c r="G38" s="62">
        <f t="shared" ref="G38:H38" si="4">G39+G40+G41+G42</f>
        <v>36</v>
      </c>
      <c r="H38" s="62">
        <f t="shared" si="4"/>
        <v>36</v>
      </c>
      <c r="I38" s="3"/>
      <c r="J38" s="9"/>
      <c r="K38" s="11">
        <v>339110</v>
      </c>
      <c r="L38" s="11"/>
      <c r="M38" s="18"/>
      <c r="N38" s="18"/>
      <c r="O38" s="18"/>
      <c r="P38" s="53"/>
      <c r="Q38" s="52"/>
      <c r="R38" s="52"/>
    </row>
    <row r="39" spans="1:18" x14ac:dyDescent="0.25">
      <c r="A39" s="20">
        <v>149800</v>
      </c>
      <c r="B39" s="16">
        <f>L39</f>
        <v>0</v>
      </c>
      <c r="C39" s="16">
        <f t="shared" ref="C39:D39" si="5">M39</f>
        <v>32</v>
      </c>
      <c r="D39" s="16">
        <f t="shared" si="5"/>
        <v>32</v>
      </c>
      <c r="E39" s="16">
        <f>O39</f>
        <v>32</v>
      </c>
      <c r="F39" s="16">
        <f>P39-F41-F42</f>
        <v>36</v>
      </c>
      <c r="G39" s="16">
        <f>Q39-G41</f>
        <v>36</v>
      </c>
      <c r="H39" s="16">
        <f>R39-H41</f>
        <v>36</v>
      </c>
      <c r="I39" s="14"/>
      <c r="J39" s="9"/>
      <c r="K39" s="17" t="s">
        <v>33</v>
      </c>
      <c r="L39" s="17">
        <f>L26+L25+L24+L9+L4</f>
        <v>0</v>
      </c>
      <c r="M39" s="39">
        <f t="shared" ref="M39:O39" si="6">M26+M25+M24+M9+M4</f>
        <v>32</v>
      </c>
      <c r="N39" s="39">
        <f t="shared" si="6"/>
        <v>32</v>
      </c>
      <c r="O39" s="39">
        <f t="shared" si="6"/>
        <v>32</v>
      </c>
      <c r="P39" s="54">
        <f>P26+P25+P24+P9+P4</f>
        <v>36</v>
      </c>
      <c r="Q39" s="54">
        <f t="shared" ref="Q39:R39" si="7">Q26+Q25+Q24+Q9+Q4</f>
        <v>36</v>
      </c>
      <c r="R39" s="54">
        <f t="shared" si="7"/>
        <v>36</v>
      </c>
    </row>
    <row r="40" spans="1:18" x14ac:dyDescent="0.25">
      <c r="A40" s="20">
        <v>142310</v>
      </c>
      <c r="B40" s="16"/>
      <c r="C40" s="16"/>
      <c r="D40" s="16"/>
      <c r="E40" s="16"/>
      <c r="F40" s="16"/>
      <c r="G40" s="16"/>
      <c r="H40" s="16"/>
      <c r="I40" s="14"/>
      <c r="J40" s="9"/>
    </row>
    <row r="41" spans="1:18" x14ac:dyDescent="0.25">
      <c r="A41" s="20">
        <v>142320</v>
      </c>
      <c r="B41" s="16"/>
      <c r="C41" s="16"/>
      <c r="D41" s="16"/>
      <c r="E41" s="16"/>
      <c r="F41" s="16"/>
      <c r="G41" s="16"/>
      <c r="H41" s="16"/>
      <c r="I41" s="14"/>
      <c r="J41" s="9"/>
      <c r="K41" t="s">
        <v>35</v>
      </c>
    </row>
    <row r="42" spans="1:18" x14ac:dyDescent="0.25">
      <c r="A42" s="55">
        <v>144214</v>
      </c>
      <c r="B42" s="16"/>
      <c r="C42" s="16"/>
      <c r="D42" s="16"/>
      <c r="E42" s="16"/>
      <c r="F42" s="16"/>
      <c r="G42" s="16"/>
      <c r="H42" s="16"/>
      <c r="I42" s="14"/>
      <c r="J42" s="9"/>
    </row>
    <row r="43" spans="1:18" x14ac:dyDescent="0.25">
      <c r="A43" s="21"/>
      <c r="B43" s="21"/>
      <c r="C43" s="21"/>
      <c r="D43" s="21"/>
      <c r="E43" s="21"/>
      <c r="F43" s="21"/>
      <c r="G43" s="21"/>
      <c r="H43" s="21"/>
      <c r="I43" s="14"/>
      <c r="J43" s="9"/>
      <c r="K43" s="26" t="s">
        <v>36</v>
      </c>
      <c r="L43" s="26"/>
      <c r="N43" s="27"/>
      <c r="O43" s="27"/>
      <c r="P43" s="27"/>
    </row>
    <row r="44" spans="1:18" x14ac:dyDescent="0.25">
      <c r="A44" s="21"/>
      <c r="B44" s="21"/>
      <c r="C44" s="21"/>
      <c r="D44" s="21"/>
      <c r="E44" s="21"/>
      <c r="F44" s="21"/>
      <c r="G44" s="21"/>
      <c r="H44" s="21"/>
      <c r="I44" s="14"/>
      <c r="J44" s="9"/>
    </row>
    <row r="45" spans="1:18" x14ac:dyDescent="0.25">
      <c r="A45" s="21"/>
      <c r="B45" s="21"/>
      <c r="C45" s="21"/>
      <c r="D45" s="21"/>
      <c r="E45" s="21"/>
      <c r="F45" s="21"/>
      <c r="G45" s="21"/>
      <c r="H45" s="21"/>
      <c r="I45" s="14"/>
      <c r="J45" s="9"/>
      <c r="K45" s="94" t="s">
        <v>37</v>
      </c>
      <c r="L45" s="94"/>
      <c r="M45" s="94"/>
      <c r="N45" s="27"/>
      <c r="O45" s="27"/>
      <c r="P45" s="27"/>
    </row>
    <row r="46" spans="1:18" x14ac:dyDescent="0.25">
      <c r="A46" s="21"/>
      <c r="B46" s="21"/>
      <c r="C46" s="21"/>
      <c r="D46" s="21"/>
      <c r="E46" s="21"/>
      <c r="F46" s="21"/>
      <c r="G46" s="21"/>
      <c r="H46" s="21"/>
      <c r="I46" s="14"/>
      <c r="J46" s="9"/>
    </row>
    <row r="47" spans="1:18" x14ac:dyDescent="0.25">
      <c r="A47" s="21"/>
      <c r="B47" s="21"/>
      <c r="C47" s="21"/>
      <c r="D47" s="21"/>
      <c r="E47" s="21"/>
      <c r="F47" s="21"/>
      <c r="G47" s="21"/>
      <c r="H47" s="21"/>
      <c r="I47" s="14"/>
      <c r="J47" s="9"/>
      <c r="O47" s="60"/>
      <c r="P47" s="60"/>
      <c r="Q47" s="60"/>
    </row>
  </sheetData>
  <mergeCells count="56">
    <mergeCell ref="G1:H1"/>
    <mergeCell ref="F2:I2"/>
    <mergeCell ref="K2:K3"/>
    <mergeCell ref="C7:G7"/>
    <mergeCell ref="C8:G8"/>
    <mergeCell ref="B15:I15"/>
    <mergeCell ref="L9:L10"/>
    <mergeCell ref="M9:M10"/>
    <mergeCell ref="N9:N10"/>
    <mergeCell ref="O9:O10"/>
    <mergeCell ref="A9:B10"/>
    <mergeCell ref="C9:G10"/>
    <mergeCell ref="H9:H10"/>
    <mergeCell ref="K9:K10"/>
    <mergeCell ref="R9:R10"/>
    <mergeCell ref="A11:B11"/>
    <mergeCell ref="C11:G11"/>
    <mergeCell ref="A12:B12"/>
    <mergeCell ref="C12:G12"/>
    <mergeCell ref="P9:P10"/>
    <mergeCell ref="Q9:Q10"/>
    <mergeCell ref="B16:I16"/>
    <mergeCell ref="B17:I17"/>
    <mergeCell ref="A19:A20"/>
    <mergeCell ref="B19:B20"/>
    <mergeCell ref="C19:D20"/>
    <mergeCell ref="E19:E20"/>
    <mergeCell ref="A21:A23"/>
    <mergeCell ref="C21:D21"/>
    <mergeCell ref="C22:D22"/>
    <mergeCell ref="C23:D23"/>
    <mergeCell ref="A24:A26"/>
    <mergeCell ref="C24:D24"/>
    <mergeCell ref="C25:D25"/>
    <mergeCell ref="C26:D26"/>
    <mergeCell ref="Q26:Q27"/>
    <mergeCell ref="R26:R27"/>
    <mergeCell ref="A27:A29"/>
    <mergeCell ref="C27:D27"/>
    <mergeCell ref="C28:D28"/>
    <mergeCell ref="C29:D29"/>
    <mergeCell ref="K26:K27"/>
    <mergeCell ref="L26:L27"/>
    <mergeCell ref="M26:M27"/>
    <mergeCell ref="N26:N27"/>
    <mergeCell ref="O26:O27"/>
    <mergeCell ref="P26:P27"/>
    <mergeCell ref="G34:G37"/>
    <mergeCell ref="H34:H37"/>
    <mergeCell ref="K45:M45"/>
    <mergeCell ref="A33:A37"/>
    <mergeCell ref="B34:B37"/>
    <mergeCell ref="C34:C37"/>
    <mergeCell ref="D34:D37"/>
    <mergeCell ref="E34:E37"/>
    <mergeCell ref="F34:F37"/>
  </mergeCells>
  <pageMargins left="0.70866141732283472" right="0.11811023622047245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00201</vt:lpstr>
      <vt:lpstr>00448</vt:lpstr>
      <vt:lpstr>00492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2020-03-03T10:07:23Z</dcterms:modified>
</cp:coreProperties>
</file>